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72" yWindow="-312" windowWidth="12096" windowHeight="12780"/>
  </bookViews>
  <sheets>
    <sheet name="план.ст-ть (2023)" sheetId="1" r:id="rId1"/>
  </sheets>
  <externalReferences>
    <externalReference r:id="rId2"/>
    <externalReference r:id="rId3"/>
  </externalReferences>
  <definedNames>
    <definedName name="_xlnm._FilterDatabase" localSheetId="0" hidden="1">'план.ст-ть (2023)'!$A$9:$CS$126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'план.ст-ть (2023)'!$B:$B,'план.ст-ть (2023)'!$6:$7</definedName>
    <definedName name="_xlnm.Print_Area" localSheetId="0">'план.ст-ть (2023)'!$A$1:$AF$123</definedName>
  </definedNames>
  <calcPr calcId="145621"/>
</workbook>
</file>

<file path=xl/calcChain.xml><?xml version="1.0" encoding="utf-8"?>
<calcChain xmlns="http://schemas.openxmlformats.org/spreadsheetml/2006/main">
  <c r="Y75" i="1" l="1"/>
  <c r="W75" i="1" s="1"/>
  <c r="V75" i="1" s="1"/>
  <c r="Y84" i="1"/>
  <c r="W84" i="1" s="1"/>
  <c r="V84" i="1" s="1"/>
  <c r="Y76" i="1"/>
  <c r="W76" i="1" s="1"/>
  <c r="V76" i="1" s="1"/>
  <c r="Y77" i="1"/>
  <c r="W77" i="1" s="1"/>
  <c r="V77" i="1" s="1"/>
  <c r="Y78" i="1"/>
  <c r="W78" i="1" s="1"/>
  <c r="V78" i="1" s="1"/>
  <c r="Y79" i="1"/>
  <c r="W79" i="1" s="1"/>
  <c r="V79" i="1" s="1"/>
  <c r="Y80" i="1"/>
  <c r="W80" i="1" s="1"/>
  <c r="V80" i="1" s="1"/>
  <c r="Y81" i="1"/>
  <c r="W81" i="1" s="1"/>
  <c r="V81" i="1" s="1"/>
  <c r="Y82" i="1"/>
  <c r="W82" i="1" s="1"/>
  <c r="V82" i="1" s="1"/>
  <c r="O80" i="1" l="1"/>
  <c r="AC122" i="1" l="1"/>
  <c r="AC121" i="1"/>
  <c r="AC120" i="1"/>
  <c r="AC119" i="1"/>
  <c r="AC118" i="1"/>
  <c r="AC117" i="1"/>
  <c r="AC116" i="1"/>
  <c r="AC115" i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2" i="1"/>
  <c r="AC81" i="1"/>
  <c r="AC80" i="1"/>
  <c r="AC79" i="1"/>
  <c r="AC78" i="1"/>
  <c r="AC77" i="1"/>
  <c r="AC76" i="1"/>
  <c r="AC84" i="1"/>
  <c r="AC75" i="1"/>
  <c r="AC74" i="1"/>
  <c r="AC86" i="1"/>
  <c r="AC73" i="1"/>
  <c r="AC72" i="1"/>
  <c r="AC85" i="1"/>
  <c r="AC71" i="1"/>
  <c r="AC83" i="1"/>
  <c r="AC70" i="1"/>
  <c r="AC69" i="1"/>
  <c r="AC68" i="1"/>
  <c r="AC67" i="1"/>
  <c r="AC66" i="1"/>
  <c r="AC65" i="1"/>
  <c r="AC54" i="1"/>
  <c r="AC64" i="1"/>
  <c r="AC63" i="1"/>
  <c r="AC62" i="1"/>
  <c r="AC61" i="1"/>
  <c r="AC60" i="1"/>
  <c r="AC59" i="1"/>
  <c r="AC58" i="1"/>
  <c r="AC57" i="1"/>
  <c r="AC56" i="1"/>
  <c r="AC55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E122" i="1" l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2" i="1"/>
  <c r="E81" i="1"/>
  <c r="E80" i="1"/>
  <c r="E79" i="1"/>
  <c r="E78" i="1"/>
  <c r="E77" i="1"/>
  <c r="E76" i="1"/>
  <c r="E84" i="1"/>
  <c r="E75" i="1"/>
  <c r="E74" i="1"/>
  <c r="E86" i="1"/>
  <c r="E73" i="1"/>
  <c r="E72" i="1"/>
  <c r="E85" i="1"/>
  <c r="E71" i="1"/>
  <c r="E83" i="1"/>
  <c r="E70" i="1"/>
  <c r="E69" i="1"/>
  <c r="E68" i="1"/>
  <c r="E67" i="1"/>
  <c r="E66" i="1"/>
  <c r="E65" i="1"/>
  <c r="E54" i="1"/>
  <c r="E64" i="1"/>
  <c r="E63" i="1"/>
  <c r="E62" i="1"/>
  <c r="E61" i="1"/>
  <c r="E60" i="1"/>
  <c r="E59" i="1"/>
  <c r="E58" i="1"/>
  <c r="E57" i="1"/>
  <c r="E56" i="1"/>
  <c r="E55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2" i="1"/>
  <c r="O81" i="1"/>
  <c r="O79" i="1"/>
  <c r="O78" i="1"/>
  <c r="O77" i="1"/>
  <c r="O76" i="1"/>
  <c r="O84" i="1"/>
  <c r="O75" i="1"/>
  <c r="O74" i="1"/>
  <c r="O86" i="1"/>
  <c r="O73" i="1"/>
  <c r="O72" i="1"/>
  <c r="O85" i="1"/>
  <c r="O71" i="1"/>
  <c r="O83" i="1"/>
  <c r="O70" i="1"/>
  <c r="O69" i="1"/>
  <c r="O68" i="1"/>
  <c r="O67" i="1"/>
  <c r="O66" i="1"/>
  <c r="O65" i="1"/>
  <c r="O54" i="1"/>
  <c r="O64" i="1"/>
  <c r="O63" i="1"/>
  <c r="O62" i="1"/>
  <c r="O61" i="1"/>
  <c r="O60" i="1"/>
  <c r="O59" i="1"/>
  <c r="O58" i="1"/>
  <c r="O57" i="1"/>
  <c r="O56" i="1"/>
  <c r="O55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R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2" i="1"/>
  <c r="J81" i="1"/>
  <c r="J80" i="1"/>
  <c r="I80" i="1" s="1"/>
  <c r="J79" i="1"/>
  <c r="J78" i="1"/>
  <c r="J77" i="1"/>
  <c r="J76" i="1"/>
  <c r="J84" i="1"/>
  <c r="J75" i="1"/>
  <c r="J74" i="1"/>
  <c r="J86" i="1"/>
  <c r="J73" i="1"/>
  <c r="J72" i="1"/>
  <c r="J85" i="1"/>
  <c r="J71" i="1"/>
  <c r="J83" i="1"/>
  <c r="J70" i="1"/>
  <c r="J69" i="1"/>
  <c r="J68" i="1"/>
  <c r="J67" i="1"/>
  <c r="J66" i="1"/>
  <c r="J65" i="1"/>
  <c r="J54" i="1"/>
  <c r="J64" i="1"/>
  <c r="J63" i="1"/>
  <c r="J62" i="1"/>
  <c r="J61" i="1"/>
  <c r="J60" i="1"/>
  <c r="J59" i="1"/>
  <c r="J58" i="1"/>
  <c r="J57" i="1"/>
  <c r="J56" i="1"/>
  <c r="J55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M123" i="1"/>
  <c r="L123" i="1"/>
  <c r="K123" i="1"/>
  <c r="G123" i="1"/>
  <c r="I82" i="1" l="1"/>
  <c r="U82" i="1" s="1"/>
  <c r="I76" i="1"/>
  <c r="I77" i="1"/>
  <c r="U77" i="1" s="1"/>
  <c r="I78" i="1"/>
  <c r="U78" i="1" s="1"/>
  <c r="I101" i="1"/>
  <c r="U101" i="1" s="1"/>
  <c r="AF80" i="1"/>
  <c r="U80" i="1"/>
  <c r="I79" i="1"/>
  <c r="AF79" i="1" s="1"/>
  <c r="I84" i="1"/>
  <c r="I75" i="1"/>
  <c r="AF75" i="1" s="1"/>
  <c r="I81" i="1"/>
  <c r="AF81" i="1" s="1"/>
  <c r="J123" i="1"/>
  <c r="U81" i="1" l="1"/>
  <c r="AF82" i="1"/>
  <c r="U79" i="1"/>
  <c r="AF77" i="1"/>
  <c r="AF101" i="1"/>
  <c r="AF78" i="1"/>
  <c r="U76" i="1"/>
  <c r="AF76" i="1"/>
  <c r="U84" i="1"/>
  <c r="AF84" i="1"/>
  <c r="U75" i="1"/>
  <c r="AB123" i="1"/>
  <c r="D123" i="1" l="1"/>
  <c r="I27" i="1" l="1"/>
  <c r="U27" i="1" l="1"/>
  <c r="I92" i="1" l="1"/>
  <c r="F123" i="1" l="1"/>
  <c r="E123" i="1" s="1"/>
  <c r="Y86" i="1" l="1"/>
  <c r="W86" i="1" s="1"/>
  <c r="V86" i="1" s="1"/>
  <c r="Y74" i="1"/>
  <c r="W74" i="1" s="1"/>
  <c r="V74" i="1" s="1"/>
  <c r="I86" i="1"/>
  <c r="I74" i="1"/>
  <c r="U74" i="1" l="1"/>
  <c r="AF74" i="1"/>
  <c r="U86" i="1"/>
  <c r="AF86" i="1"/>
  <c r="I28" i="1"/>
  <c r="I64" i="1"/>
  <c r="I116" i="1"/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5" i="1"/>
  <c r="I56" i="1"/>
  <c r="I57" i="1"/>
  <c r="I58" i="1"/>
  <c r="I59" i="1"/>
  <c r="I60" i="1"/>
  <c r="I61" i="1"/>
  <c r="I62" i="1"/>
  <c r="I63" i="1"/>
  <c r="I54" i="1"/>
  <c r="I65" i="1"/>
  <c r="I66" i="1"/>
  <c r="I67" i="1"/>
  <c r="I68" i="1"/>
  <c r="I69" i="1"/>
  <c r="I70" i="1"/>
  <c r="I83" i="1"/>
  <c r="I71" i="1"/>
  <c r="I85" i="1"/>
  <c r="I72" i="1"/>
  <c r="I73" i="1"/>
  <c r="I87" i="1"/>
  <c r="I88" i="1"/>
  <c r="I89" i="1"/>
  <c r="I90" i="1"/>
  <c r="I91" i="1"/>
  <c r="I93" i="1"/>
  <c r="I94" i="1"/>
  <c r="I95" i="1"/>
  <c r="I96" i="1"/>
  <c r="I97" i="1"/>
  <c r="I98" i="1"/>
  <c r="I99" i="1"/>
  <c r="I100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7" i="1"/>
  <c r="I118" i="1"/>
  <c r="I119" i="1"/>
  <c r="I120" i="1"/>
  <c r="I121" i="1"/>
  <c r="I122" i="1"/>
  <c r="Y11" i="1"/>
  <c r="W11" i="1" s="1"/>
  <c r="V11" i="1" s="1"/>
  <c r="Y12" i="1"/>
  <c r="W12" i="1" s="1"/>
  <c r="V12" i="1" s="1"/>
  <c r="Y13" i="1"/>
  <c r="W13" i="1" s="1"/>
  <c r="V13" i="1" s="1"/>
  <c r="Y14" i="1"/>
  <c r="W14" i="1" s="1"/>
  <c r="V14" i="1" s="1"/>
  <c r="Y15" i="1"/>
  <c r="W15" i="1" s="1"/>
  <c r="V15" i="1" s="1"/>
  <c r="Y16" i="1"/>
  <c r="W16" i="1" s="1"/>
  <c r="V16" i="1" s="1"/>
  <c r="Y17" i="1"/>
  <c r="W17" i="1" s="1"/>
  <c r="V17" i="1" s="1"/>
  <c r="Y18" i="1"/>
  <c r="W18" i="1" s="1"/>
  <c r="V18" i="1" s="1"/>
  <c r="Y19" i="1"/>
  <c r="W19" i="1" s="1"/>
  <c r="V19" i="1" s="1"/>
  <c r="Y20" i="1"/>
  <c r="W20" i="1" s="1"/>
  <c r="V20" i="1" s="1"/>
  <c r="Y21" i="1"/>
  <c r="W21" i="1" s="1"/>
  <c r="V21" i="1" s="1"/>
  <c r="Y22" i="1"/>
  <c r="W22" i="1" s="1"/>
  <c r="V22" i="1" s="1"/>
  <c r="Y23" i="1"/>
  <c r="W23" i="1" s="1"/>
  <c r="V23" i="1" s="1"/>
  <c r="Y24" i="1"/>
  <c r="W24" i="1" s="1"/>
  <c r="V24" i="1" s="1"/>
  <c r="Y25" i="1"/>
  <c r="W25" i="1" s="1"/>
  <c r="V25" i="1" s="1"/>
  <c r="Y26" i="1"/>
  <c r="W26" i="1" s="1"/>
  <c r="V26" i="1" s="1"/>
  <c r="Y27" i="1"/>
  <c r="W27" i="1" s="1"/>
  <c r="V27" i="1" s="1"/>
  <c r="AF27" i="1" s="1"/>
  <c r="Y28" i="1"/>
  <c r="W28" i="1" s="1"/>
  <c r="V28" i="1" s="1"/>
  <c r="AF28" i="1" s="1"/>
  <c r="Y29" i="1"/>
  <c r="W29" i="1" s="1"/>
  <c r="V29" i="1" s="1"/>
  <c r="Y30" i="1"/>
  <c r="W30" i="1" s="1"/>
  <c r="V30" i="1" s="1"/>
  <c r="Y31" i="1"/>
  <c r="W31" i="1" s="1"/>
  <c r="V31" i="1" s="1"/>
  <c r="Y32" i="1"/>
  <c r="W32" i="1" s="1"/>
  <c r="V32" i="1" s="1"/>
  <c r="Y33" i="1"/>
  <c r="W33" i="1" s="1"/>
  <c r="V33" i="1" s="1"/>
  <c r="Y34" i="1"/>
  <c r="W34" i="1" s="1"/>
  <c r="V34" i="1" s="1"/>
  <c r="Y35" i="1"/>
  <c r="W35" i="1" s="1"/>
  <c r="V35" i="1" s="1"/>
  <c r="Y36" i="1"/>
  <c r="W36" i="1" s="1"/>
  <c r="V36" i="1" s="1"/>
  <c r="Y37" i="1"/>
  <c r="W37" i="1" s="1"/>
  <c r="V37" i="1" s="1"/>
  <c r="Y38" i="1"/>
  <c r="W38" i="1" s="1"/>
  <c r="V38" i="1" s="1"/>
  <c r="Y39" i="1"/>
  <c r="W39" i="1" s="1"/>
  <c r="V39" i="1" s="1"/>
  <c r="Y40" i="1"/>
  <c r="W40" i="1" s="1"/>
  <c r="V40" i="1" s="1"/>
  <c r="Y41" i="1"/>
  <c r="W41" i="1" s="1"/>
  <c r="V41" i="1" s="1"/>
  <c r="Y42" i="1"/>
  <c r="W42" i="1" s="1"/>
  <c r="V42" i="1" s="1"/>
  <c r="Y43" i="1"/>
  <c r="W43" i="1" s="1"/>
  <c r="V43" i="1" s="1"/>
  <c r="Y44" i="1"/>
  <c r="W44" i="1" s="1"/>
  <c r="V44" i="1" s="1"/>
  <c r="Y45" i="1"/>
  <c r="W45" i="1" s="1"/>
  <c r="V45" i="1" s="1"/>
  <c r="Y46" i="1"/>
  <c r="W46" i="1" s="1"/>
  <c r="V46" i="1" s="1"/>
  <c r="Y47" i="1"/>
  <c r="W47" i="1" s="1"/>
  <c r="V47" i="1" s="1"/>
  <c r="Y48" i="1"/>
  <c r="W48" i="1" s="1"/>
  <c r="V48" i="1" s="1"/>
  <c r="Y49" i="1"/>
  <c r="W49" i="1" s="1"/>
  <c r="V49" i="1" s="1"/>
  <c r="Y50" i="1"/>
  <c r="W50" i="1" s="1"/>
  <c r="V50" i="1" s="1"/>
  <c r="Y51" i="1"/>
  <c r="W51" i="1" s="1"/>
  <c r="V51" i="1" s="1"/>
  <c r="Y52" i="1"/>
  <c r="W52" i="1" s="1"/>
  <c r="V52" i="1" s="1"/>
  <c r="Y53" i="1"/>
  <c r="W53" i="1" s="1"/>
  <c r="V53" i="1" s="1"/>
  <c r="Y55" i="1"/>
  <c r="W55" i="1" s="1"/>
  <c r="V55" i="1" s="1"/>
  <c r="Y56" i="1"/>
  <c r="W56" i="1" s="1"/>
  <c r="V56" i="1" s="1"/>
  <c r="Y57" i="1"/>
  <c r="W57" i="1" s="1"/>
  <c r="V57" i="1" s="1"/>
  <c r="Y58" i="1"/>
  <c r="W58" i="1" s="1"/>
  <c r="V58" i="1" s="1"/>
  <c r="Y59" i="1"/>
  <c r="W59" i="1" s="1"/>
  <c r="V59" i="1" s="1"/>
  <c r="Y60" i="1"/>
  <c r="W60" i="1" s="1"/>
  <c r="V60" i="1" s="1"/>
  <c r="Y61" i="1"/>
  <c r="W61" i="1" s="1"/>
  <c r="V61" i="1" s="1"/>
  <c r="Y62" i="1"/>
  <c r="W62" i="1" s="1"/>
  <c r="V62" i="1" s="1"/>
  <c r="Y63" i="1"/>
  <c r="W63" i="1" s="1"/>
  <c r="V63" i="1" s="1"/>
  <c r="Y64" i="1"/>
  <c r="W64" i="1" s="1"/>
  <c r="V64" i="1" s="1"/>
  <c r="AF64" i="1" s="1"/>
  <c r="Y54" i="1"/>
  <c r="W54" i="1" s="1"/>
  <c r="V54" i="1" s="1"/>
  <c r="Y65" i="1"/>
  <c r="W65" i="1" s="1"/>
  <c r="V65" i="1" s="1"/>
  <c r="Y66" i="1"/>
  <c r="W66" i="1" s="1"/>
  <c r="V66" i="1" s="1"/>
  <c r="Y67" i="1"/>
  <c r="W67" i="1" s="1"/>
  <c r="V67" i="1" s="1"/>
  <c r="Y68" i="1"/>
  <c r="W68" i="1" s="1"/>
  <c r="V68" i="1" s="1"/>
  <c r="Y69" i="1"/>
  <c r="W69" i="1" s="1"/>
  <c r="V69" i="1" s="1"/>
  <c r="Y70" i="1"/>
  <c r="W70" i="1" s="1"/>
  <c r="V70" i="1" s="1"/>
  <c r="Y83" i="1"/>
  <c r="W83" i="1" s="1"/>
  <c r="V83" i="1" s="1"/>
  <c r="Y71" i="1"/>
  <c r="W71" i="1" s="1"/>
  <c r="V71" i="1" s="1"/>
  <c r="Y85" i="1"/>
  <c r="W85" i="1" s="1"/>
  <c r="V85" i="1" s="1"/>
  <c r="Y72" i="1"/>
  <c r="W72" i="1" s="1"/>
  <c r="V72" i="1" s="1"/>
  <c r="Y73" i="1"/>
  <c r="W73" i="1" s="1"/>
  <c r="V73" i="1" s="1"/>
  <c r="Y87" i="1"/>
  <c r="W87" i="1" s="1"/>
  <c r="V87" i="1" s="1"/>
  <c r="Y88" i="1"/>
  <c r="W88" i="1" s="1"/>
  <c r="V88" i="1" s="1"/>
  <c r="Y89" i="1"/>
  <c r="W89" i="1" s="1"/>
  <c r="V89" i="1" s="1"/>
  <c r="Y90" i="1"/>
  <c r="Y91" i="1"/>
  <c r="W91" i="1" s="1"/>
  <c r="V91" i="1" s="1"/>
  <c r="Y92" i="1"/>
  <c r="W92" i="1" s="1"/>
  <c r="V92" i="1" s="1"/>
  <c r="AF92" i="1" s="1"/>
  <c r="Y93" i="1"/>
  <c r="W93" i="1" s="1"/>
  <c r="V93" i="1" s="1"/>
  <c r="Y94" i="1"/>
  <c r="W94" i="1" s="1"/>
  <c r="V94" i="1" s="1"/>
  <c r="Y95" i="1"/>
  <c r="W95" i="1" s="1"/>
  <c r="V95" i="1" s="1"/>
  <c r="Y96" i="1"/>
  <c r="W96" i="1" s="1"/>
  <c r="V96" i="1" s="1"/>
  <c r="Y97" i="1"/>
  <c r="W97" i="1" s="1"/>
  <c r="V97" i="1" s="1"/>
  <c r="Y98" i="1"/>
  <c r="W98" i="1" s="1"/>
  <c r="V98" i="1" s="1"/>
  <c r="Y99" i="1"/>
  <c r="W99" i="1" s="1"/>
  <c r="V99" i="1" s="1"/>
  <c r="Y100" i="1"/>
  <c r="W100" i="1" s="1"/>
  <c r="V100" i="1" s="1"/>
  <c r="Y102" i="1"/>
  <c r="W102" i="1" s="1"/>
  <c r="V102" i="1" s="1"/>
  <c r="Y103" i="1"/>
  <c r="W103" i="1" s="1"/>
  <c r="V103" i="1" s="1"/>
  <c r="Y104" i="1"/>
  <c r="W104" i="1" s="1"/>
  <c r="V104" i="1" s="1"/>
  <c r="Y105" i="1"/>
  <c r="W105" i="1" s="1"/>
  <c r="V105" i="1" s="1"/>
  <c r="Y106" i="1"/>
  <c r="W106" i="1" s="1"/>
  <c r="V106" i="1" s="1"/>
  <c r="Y107" i="1"/>
  <c r="W107" i="1" s="1"/>
  <c r="V107" i="1" s="1"/>
  <c r="Y108" i="1"/>
  <c r="W108" i="1" s="1"/>
  <c r="V108" i="1" s="1"/>
  <c r="Y109" i="1"/>
  <c r="W109" i="1" s="1"/>
  <c r="V109" i="1" s="1"/>
  <c r="Y110" i="1"/>
  <c r="W110" i="1" s="1"/>
  <c r="V110" i="1" s="1"/>
  <c r="Y111" i="1"/>
  <c r="W111" i="1" s="1"/>
  <c r="V111" i="1" s="1"/>
  <c r="Y112" i="1"/>
  <c r="W112" i="1" s="1"/>
  <c r="V112" i="1" s="1"/>
  <c r="Y113" i="1"/>
  <c r="W113" i="1" s="1"/>
  <c r="V113" i="1" s="1"/>
  <c r="Y114" i="1"/>
  <c r="W114" i="1" s="1"/>
  <c r="V114" i="1" s="1"/>
  <c r="Y115" i="1"/>
  <c r="W115" i="1" s="1"/>
  <c r="V115" i="1" s="1"/>
  <c r="Y116" i="1"/>
  <c r="W116" i="1" s="1"/>
  <c r="V116" i="1" s="1"/>
  <c r="AF116" i="1" s="1"/>
  <c r="Y117" i="1"/>
  <c r="W117" i="1" s="1"/>
  <c r="V117" i="1" s="1"/>
  <c r="Y118" i="1"/>
  <c r="W118" i="1" s="1"/>
  <c r="V118" i="1" s="1"/>
  <c r="Y119" i="1"/>
  <c r="W119" i="1" s="1"/>
  <c r="V119" i="1" s="1"/>
  <c r="Y120" i="1"/>
  <c r="W120" i="1" s="1"/>
  <c r="V120" i="1" s="1"/>
  <c r="Y121" i="1"/>
  <c r="W121" i="1" s="1"/>
  <c r="V121" i="1" s="1"/>
  <c r="Y122" i="1"/>
  <c r="W122" i="1" s="1"/>
  <c r="V122" i="1" s="1"/>
  <c r="Y10" i="1"/>
  <c r="AC10" i="1"/>
  <c r="AF120" i="1" l="1"/>
  <c r="AF87" i="1"/>
  <c r="AF70" i="1"/>
  <c r="AF54" i="1"/>
  <c r="AF25" i="1"/>
  <c r="AF19" i="1"/>
  <c r="AF13" i="1"/>
  <c r="AF113" i="1"/>
  <c r="AF100" i="1"/>
  <c r="AF51" i="1"/>
  <c r="AF45" i="1"/>
  <c r="AF33" i="1"/>
  <c r="AF107" i="1"/>
  <c r="AF94" i="1"/>
  <c r="AF58" i="1"/>
  <c r="AF39" i="1"/>
  <c r="AF119" i="1"/>
  <c r="AF112" i="1"/>
  <c r="AF106" i="1"/>
  <c r="AF99" i="1"/>
  <c r="AF93" i="1"/>
  <c r="AF73" i="1"/>
  <c r="AF69" i="1"/>
  <c r="AF63" i="1"/>
  <c r="AF57" i="1"/>
  <c r="AF50" i="1"/>
  <c r="AF44" i="1"/>
  <c r="AF38" i="1"/>
  <c r="AF32" i="1"/>
  <c r="AF24" i="1"/>
  <c r="AF18" i="1"/>
  <c r="AF12" i="1"/>
  <c r="AF118" i="1"/>
  <c r="AF111" i="1"/>
  <c r="AF105" i="1"/>
  <c r="AF98" i="1"/>
  <c r="AF91" i="1"/>
  <c r="AF72" i="1"/>
  <c r="AF68" i="1"/>
  <c r="AF62" i="1"/>
  <c r="AF56" i="1"/>
  <c r="AF49" i="1"/>
  <c r="AF43" i="1"/>
  <c r="AF37" i="1"/>
  <c r="AF31" i="1"/>
  <c r="AF23" i="1"/>
  <c r="AF17" i="1"/>
  <c r="U11" i="1"/>
  <c r="AF11" i="1"/>
  <c r="AF117" i="1"/>
  <c r="AF110" i="1"/>
  <c r="AF104" i="1"/>
  <c r="AF97" i="1"/>
  <c r="AF85" i="1"/>
  <c r="AF67" i="1"/>
  <c r="AF61" i="1"/>
  <c r="AF55" i="1"/>
  <c r="AF48" i="1"/>
  <c r="AF42" i="1"/>
  <c r="U36" i="1"/>
  <c r="AF36" i="1"/>
  <c r="AF30" i="1"/>
  <c r="AF22" i="1"/>
  <c r="AF16" i="1"/>
  <c r="AF122" i="1"/>
  <c r="AF115" i="1"/>
  <c r="AF109" i="1"/>
  <c r="AF103" i="1"/>
  <c r="AF96" i="1"/>
  <c r="AF89" i="1"/>
  <c r="AF71" i="1"/>
  <c r="AF66" i="1"/>
  <c r="AF60" i="1"/>
  <c r="AF53" i="1"/>
  <c r="AF47" i="1"/>
  <c r="AF41" i="1"/>
  <c r="AF35" i="1"/>
  <c r="AF29" i="1"/>
  <c r="AF21" i="1"/>
  <c r="AF15" i="1"/>
  <c r="AF121" i="1"/>
  <c r="AF114" i="1"/>
  <c r="AF108" i="1"/>
  <c r="AF102" i="1"/>
  <c r="AF95" i="1"/>
  <c r="AF88" i="1"/>
  <c r="AF83" i="1"/>
  <c r="AF65" i="1"/>
  <c r="AF59" i="1"/>
  <c r="AF52" i="1"/>
  <c r="AF46" i="1"/>
  <c r="AF40" i="1"/>
  <c r="AF34" i="1"/>
  <c r="AF26" i="1"/>
  <c r="AF20" i="1"/>
  <c r="AF14" i="1"/>
  <c r="W90" i="1"/>
  <c r="V90" i="1" s="1"/>
  <c r="AF90" i="1" s="1"/>
  <c r="U120" i="1"/>
  <c r="U116" i="1"/>
  <c r="U112" i="1"/>
  <c r="U108" i="1"/>
  <c r="U104" i="1"/>
  <c r="U99" i="1"/>
  <c r="U96" i="1"/>
  <c r="U94" i="1"/>
  <c r="U90" i="1"/>
  <c r="U71" i="1"/>
  <c r="U70" i="1"/>
  <c r="U66" i="1"/>
  <c r="U63" i="1"/>
  <c r="U60" i="1"/>
  <c r="U56" i="1"/>
  <c r="U51" i="1"/>
  <c r="U47" i="1"/>
  <c r="U43" i="1"/>
  <c r="U39" i="1"/>
  <c r="U35" i="1"/>
  <c r="U31" i="1"/>
  <c r="U23" i="1"/>
  <c r="U19" i="1"/>
  <c r="U15" i="1"/>
  <c r="U119" i="1"/>
  <c r="U115" i="1"/>
  <c r="U111" i="1"/>
  <c r="U107" i="1"/>
  <c r="U103" i="1"/>
  <c r="U98" i="1"/>
  <c r="U93" i="1"/>
  <c r="U89" i="1"/>
  <c r="U72" i="1"/>
  <c r="U69" i="1"/>
  <c r="U65" i="1"/>
  <c r="U62" i="1"/>
  <c r="U59" i="1"/>
  <c r="U55" i="1"/>
  <c r="U50" i="1"/>
  <c r="U46" i="1"/>
  <c r="U42" i="1"/>
  <c r="U38" i="1"/>
  <c r="U34" i="1"/>
  <c r="U30" i="1"/>
  <c r="U26" i="1"/>
  <c r="U22" i="1"/>
  <c r="U18" i="1"/>
  <c r="U14" i="1"/>
  <c r="U122" i="1"/>
  <c r="U118" i="1"/>
  <c r="U114" i="1"/>
  <c r="U110" i="1"/>
  <c r="U106" i="1"/>
  <c r="U102" i="1"/>
  <c r="U92" i="1"/>
  <c r="U88" i="1"/>
  <c r="U68" i="1"/>
  <c r="U54" i="1"/>
  <c r="U61" i="1"/>
  <c r="U58" i="1"/>
  <c r="U53" i="1"/>
  <c r="U49" i="1"/>
  <c r="U45" i="1"/>
  <c r="U41" i="1"/>
  <c r="U37" i="1"/>
  <c r="U33" i="1"/>
  <c r="U29" i="1"/>
  <c r="U25" i="1"/>
  <c r="U21" i="1"/>
  <c r="U17" i="1"/>
  <c r="U13" i="1"/>
  <c r="U121" i="1"/>
  <c r="U117" i="1"/>
  <c r="U113" i="1"/>
  <c r="U109" i="1"/>
  <c r="U105" i="1"/>
  <c r="U100" i="1"/>
  <c r="U95" i="1"/>
  <c r="U87" i="1"/>
  <c r="U85" i="1"/>
  <c r="U83" i="1"/>
  <c r="U67" i="1"/>
  <c r="U64" i="1"/>
  <c r="U57" i="1"/>
  <c r="U52" i="1"/>
  <c r="U48" i="1"/>
  <c r="U44" i="1"/>
  <c r="U40" i="1"/>
  <c r="U32" i="1"/>
  <c r="U28" i="1"/>
  <c r="U24" i="1"/>
  <c r="U20" i="1"/>
  <c r="U16" i="1"/>
  <c r="U12" i="1"/>
  <c r="U91" i="1"/>
  <c r="U73" i="1"/>
  <c r="U97" i="1"/>
  <c r="Q123" i="1" l="1"/>
  <c r="P123" i="1"/>
  <c r="O123" i="1" l="1"/>
  <c r="I10" i="1"/>
  <c r="U10" i="1" s="1"/>
  <c r="N123" i="1"/>
  <c r="T123" i="1" l="1"/>
  <c r="AE123" i="1" l="1"/>
  <c r="AD123" i="1"/>
  <c r="AA123" i="1"/>
  <c r="Z123" i="1" l="1"/>
  <c r="Y123" i="1" l="1"/>
  <c r="X123" i="1"/>
  <c r="AC123" i="1" l="1"/>
  <c r="U123" i="1"/>
  <c r="I123" i="1"/>
  <c r="W10" i="1" l="1"/>
  <c r="V10" i="1" l="1"/>
  <c r="AF10" i="1" s="1"/>
  <c r="AF123" i="1" s="1"/>
  <c r="W123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V123" i="1" l="1"/>
  <c r="AH124" i="1" l="1"/>
</calcChain>
</file>

<file path=xl/sharedStrings.xml><?xml version="1.0" encoding="utf-8"?>
<sst xmlns="http://schemas.openxmlformats.org/spreadsheetml/2006/main" count="204" uniqueCount="191">
  <si>
    <t xml:space="preserve"> руб.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</si>
  <si>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</si>
  <si>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</si>
  <si>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</si>
  <si>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</si>
  <si>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</si>
  <si>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 xml:space="preserve">2.2.проведение диагностических (лабораторных) исследований
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</si>
  <si>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</si>
  <si>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</si>
  <si>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</si>
  <si>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4.2. Высокотехнологичная медицинская помощь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</si>
  <si>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</si>
  <si>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ВСЕГО</t>
  </si>
  <si>
    <t>КГБУЗ "Краевая клиническая больница № 1" им. проф. С.И. Сергеева МЗХК</t>
  </si>
  <si>
    <t>0352001</t>
  </si>
  <si>
    <t>КГБУЗ "Краевая клиническая больница" имени профессора О.В. Владимирцева МЗХК</t>
  </si>
  <si>
    <t>0310001</t>
  </si>
  <si>
    <t>КГБУЗ «Перинатальный центр» им.проф. Г.С.Постола МЗХК</t>
  </si>
  <si>
    <t>0252002</t>
  </si>
  <si>
    <t>КГБУЗ "Детская краевая клиническая больница" имени А.К. Пиотровича МЗХК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</si>
  <si>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</si>
  <si>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</si>
  <si>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</si>
  <si>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</si>
  <si>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</si>
  <si>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КГБУЗ "Клинический центр восстановительной медицины и реабилитации" МЗХК</t>
  </si>
  <si>
    <t>0301003</t>
  </si>
  <si>
    <t>КГБОУ ДПО "ИПКСЗ" МЗХК</t>
  </si>
  <si>
    <t>0307003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</si>
  <si>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</si>
  <si>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</si>
  <si>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</si>
  <si>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</si>
  <si>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</si>
  <si>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Хабаровский филиал ФГАУ "НМИЦ "МНТК "Микрохирургия глаза" им. акад. С.Н. Федорова" МЗ РФ</t>
  </si>
  <si>
    <t>0353001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</si>
  <si>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</si>
  <si>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</si>
  <si>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</si>
  <si>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</si>
  <si>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</si>
  <si>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</si>
  <si>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</si>
  <si>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</si>
  <si>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</si>
  <si>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</si>
  <si>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</si>
  <si>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</si>
  <si>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</si>
  <si>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</si>
  <si>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</si>
  <si>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</si>
  <si>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</si>
  <si>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</si>
  <si>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</si>
  <si>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</si>
  <si>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</si>
  <si>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</si>
  <si>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</si>
  <si>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</si>
  <si>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</si>
  <si>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</si>
  <si>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</si>
  <si>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</si>
  <si>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</si>
  <si>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</si>
  <si>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</si>
  <si>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</si>
  <si>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</si>
  <si>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</si>
  <si>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</si>
  <si>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</si>
  <si>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</si>
  <si>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</si>
  <si>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</si>
  <si>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</si>
  <si>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</si>
  <si>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</si>
  <si>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</si>
  <si>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</si>
  <si>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"Белый клен"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</si>
  <si>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</si>
  <si>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</si>
  <si>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</si>
  <si>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</si>
  <si>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</si>
  <si>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</si>
  <si>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</si>
  <si>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</si>
  <si>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</si>
  <si>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</si>
  <si>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</si>
  <si>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</si>
  <si>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</si>
  <si>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</si>
  <si>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</si>
  <si>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</si>
  <si>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</si>
  <si>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</si>
  <si>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</si>
  <si>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</si>
  <si>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</si>
  <si>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</si>
  <si>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</si>
  <si>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</si>
  <si>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</si>
  <si>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</si>
  <si>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</si>
  <si>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</si>
  <si>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</si>
  <si>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</si>
  <si>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</si>
  <si>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</si>
  <si>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</si>
  <si>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</si>
  <si>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</si>
  <si>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</si>
  <si>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</si>
  <si>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</si>
  <si>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</si>
  <si>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"Альтернатива" г.Комсомольск</t>
  </si>
  <si>
    <t>3138223</t>
  </si>
  <si>
    <t>ИП Шамгунова Е.Н.</t>
  </si>
  <si>
    <t>1138224</t>
  </si>
  <si>
    <t>Хабаровский филиал АО "СК "СОГАЗ-МЕД"</t>
  </si>
  <si>
    <t>подушевое</t>
  </si>
  <si>
    <t>диагностика</t>
  </si>
  <si>
    <t>Финансовое обеспечение ФП/ФАП</t>
  </si>
  <si>
    <t>диспансеризация</t>
  </si>
  <si>
    <t xml:space="preserve">проф. осмотры </t>
  </si>
  <si>
    <t>неотложная помощь по самостоятельным тарифам</t>
  </si>
  <si>
    <t>посещения, обращения и стоматология по самостоятельным тарифам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</si>
  <si>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</si>
  <si>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</si>
  <si>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4.1.1. КС по КСГ</t>
  </si>
  <si>
    <t>Стационар дневного пребывания при круглосуточном стационаре</t>
  </si>
  <si>
    <t>ДС при поликлинике</t>
  </si>
  <si>
    <t>Кс по КСГ/КПГ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</si>
  <si>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</si>
  <si>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</si>
  <si>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</si>
  <si>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4.1.1+4.1.2</t>
  </si>
  <si>
    <t>4.1+4.2</t>
  </si>
  <si>
    <t>ВМП , оплачиваемые по нормативам финансовых затрат</t>
  </si>
  <si>
    <t xml:space="preserve">СМП </t>
  </si>
  <si>
    <t>Итого АПП</t>
  </si>
  <si>
    <t>1+2+3</t>
  </si>
  <si>
    <t>Итого КС+ВМП</t>
  </si>
  <si>
    <t>Итого ДС 4.1.2.1+4.1.2.2</t>
  </si>
  <si>
    <t>ООО "Эверест"</t>
  </si>
  <si>
    <t>ООО "ЦЕНТР ЭКО"</t>
  </si>
  <si>
    <t>ООО "НПФ "Хеликс"</t>
  </si>
  <si>
    <t>ООО "Виталаб"</t>
  </si>
  <si>
    <t>0306001</t>
  </si>
  <si>
    <t>результативность</t>
  </si>
  <si>
    <t>углубленная диспансеризация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</si>
  <si>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</si>
  <si>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2.1. проведение профилактических медицинских осмотров и диспансеризации</t>
  </si>
  <si>
    <t>всего2.1+ 2.2+2.3</t>
  </si>
  <si>
    <t>2.3. посещения и обращения</t>
  </si>
  <si>
    <t>9.Диализ</t>
  </si>
  <si>
    <t>1+2+3+4+5+9</t>
  </si>
  <si>
    <t>ФГБОУ ВО Амурская ГМА Минздрава России</t>
  </si>
  <si>
    <t>ООО "М-ЛАЙН"</t>
  </si>
  <si>
    <t xml:space="preserve">КГАУЗ "Стоматологическая поликлиника № 3" МЗХК </t>
  </si>
  <si>
    <t>Свод октябрь</t>
  </si>
  <si>
    <t>Распределение стоимости медицинской помощи застрахованным в Хабаровском крае в рамках территориальной программы ОМС между страховыми медицинскими организациями и медицинскими организациями на 2023 год</t>
  </si>
  <si>
    <t>ООО "Меди"</t>
  </si>
  <si>
    <t xml:space="preserve">ООО " НМЦ Ситилаб" </t>
  </si>
  <si>
    <t xml:space="preserve">ООО "Ситилаб-Сибирь" </t>
  </si>
  <si>
    <t xml:space="preserve">ООО "Гемотест Восток" </t>
  </si>
  <si>
    <t>ООО "Эмбрилайф" ЦИЭР</t>
  </si>
  <si>
    <t>ООО "ЛУЧ"</t>
  </si>
  <si>
    <t>ООО "Наша клиника -Медицина"</t>
  </si>
  <si>
    <t>ООО "Нейроклиника"</t>
  </si>
  <si>
    <t xml:space="preserve">ООО "ЦСОИЭС" </t>
  </si>
  <si>
    <t xml:space="preserve">ООО "МЦ "Кедр" </t>
  </si>
  <si>
    <t>2.1.1 диспансеризация</t>
  </si>
  <si>
    <t xml:space="preserve">2.1.2. проф. осмотры </t>
  </si>
  <si>
    <t>2.1.3.углубленная диспансеризация</t>
  </si>
  <si>
    <t>2.3.3Диспансерное наблюдение</t>
  </si>
  <si>
    <t>всего 2.1.1+2.1.2+2.1.3</t>
  </si>
  <si>
    <t>диспансерное наблюдение</t>
  </si>
  <si>
    <t>всего 2.3.1+2.3.2+2.3.3</t>
  </si>
  <si>
    <t>КГАУЗ "Стоматологическая поликлиника "Регион" МЗХК</t>
  </si>
  <si>
    <t>Приложение № 10
 к Решению Комиссии по разработке ТП ОМС 
от 31.01.2023 №1</t>
  </si>
  <si>
    <t>подушевое 1.1+1.2</t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</si>
  <si>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 к решению Комиссии от 31.01.2023 № 2</t>
    </r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</si>
  <si>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к решению Комиссии от 31.01.2023  № 3-5</t>
    </r>
  </si>
  <si>
    <t xml:space="preserve">1.2 результативность </t>
  </si>
  <si>
    <t xml:space="preserve">1.1 подушевое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</si>
</sst>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  <numFmt numFmtId="167" formatCode="0.0000"/>
  </numFmts>
  <fonts count="14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4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8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101">
    <xf numFmtId="0" fontId="0" fillId="0" borderId="0" xfId="0"/>
    <xf numFmtId="0" fontId="4" fillId="2" borderId="0" xfId="2" applyFont="1" applyFill="1" applyAlignment="1">
      <alignment wrapText="1"/>
    </xf>
    <xf numFmtId="0" fontId="5" fillId="2" borderId="0" xfId="2" applyFont="1" applyFill="1" applyAlignment="1">
      <alignment wrapText="1"/>
    </xf>
    <xf numFmtId="0" fontId="12" fillId="2" borderId="0" xfId="9" applyFont="1" applyFill="1" applyAlignment="1">
      <alignment vertical="center" wrapText="1"/>
    </xf>
    <xf numFmtId="0" fontId="4" fillId="2" borderId="0" xfId="0" applyFont="1" applyFill="1" applyAlignment="1">
      <alignment horizontal="right" wrapText="1"/>
    </xf>
    <xf numFmtId="0" fontId="4" fillId="2" borderId="0" xfId="2" applyFont="1" applyFill="1"/>
    <xf numFmtId="43" fontId="5" fillId="2" borderId="0" xfId="2" applyNumberFormat="1" applyFont="1" applyFill="1" applyBorder="1" applyAlignment="1">
      <alignment wrapText="1"/>
    </xf>
    <xf numFmtId="0" fontId="5" fillId="2" borderId="0" xfId="2" applyFont="1" applyFill="1" applyBorder="1" applyAlignment="1">
      <alignment wrapText="1"/>
    </xf>
    <xf numFmtId="0" fontId="6" fillId="2" borderId="0" xfId="2" applyFont="1" applyFill="1" applyAlignment="1">
      <alignment wrapText="1"/>
    </xf>
    <xf numFmtId="0" fontId="4" fillId="2" borderId="1" xfId="3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horizontal="center" vertical="center" wrapText="1"/>
    </xf>
    <xf numFmtId="0" fontId="5" fillId="2" borderId="0" xfId="2" applyFont="1" applyFill="1"/>
    <xf numFmtId="0" fontId="4" fillId="2" borderId="0" xfId="2" applyFont="1" applyFill="1" applyAlignment="1">
      <alignment horizontal="right"/>
    </xf>
    <xf numFmtId="0" fontId="5" fillId="2" borderId="2" xfId="3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4" fillId="2" borderId="7" xfId="3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11" fillId="2" borderId="10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4" fillId="2" borderId="2" xfId="2" applyFont="1" applyFill="1" applyBorder="1"/>
    <xf numFmtId="0" fontId="4" fillId="2" borderId="2" xfId="3" applyFont="1" applyFill="1" applyBorder="1" applyAlignment="1">
      <alignment wrapText="1"/>
    </xf>
    <xf numFmtId="49" fontId="4" fillId="2" borderId="2" xfId="3" applyNumberFormat="1" applyFont="1" applyFill="1" applyBorder="1" applyAlignment="1">
      <alignment horizontal="right" wrapText="1"/>
    </xf>
    <xf numFmtId="0" fontId="4" fillId="2" borderId="2" xfId="3" applyNumberFormat="1" applyFont="1" applyFill="1" applyBorder="1" applyAlignment="1">
      <alignment horizontal="right" wrapText="1"/>
    </xf>
    <xf numFmtId="164" fontId="5" fillId="2" borderId="2" xfId="1" applyFont="1" applyFill="1" applyBorder="1"/>
    <xf numFmtId="164" fontId="5" fillId="2" borderId="2" xfId="1" applyNumberFormat="1" applyFont="1" applyFill="1" applyBorder="1"/>
    <xf numFmtId="0" fontId="4" fillId="2" borderId="2" xfId="3" applyFont="1" applyFill="1" applyBorder="1" applyAlignment="1">
      <alignment horizontal="left" wrapText="1"/>
    </xf>
    <xf numFmtId="0" fontId="4" fillId="2" borderId="2" xfId="3" applyFont="1" applyFill="1" applyBorder="1" applyAlignment="1">
      <alignment vertical="justify" wrapText="1"/>
    </xf>
    <xf numFmtId="49" fontId="4" fillId="2" borderId="2" xfId="3" applyNumberFormat="1" applyFont="1" applyFill="1" applyBorder="1" applyAlignment="1">
      <alignment horizontal="right" vertical="justify" wrapText="1"/>
    </xf>
    <xf numFmtId="0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right"/>
    </xf>
    <xf numFmtId="0" fontId="4" fillId="2" borderId="2" xfId="2" applyFont="1" applyFill="1" applyBorder="1" applyAlignment="1">
      <alignment horizontal="left" wrapText="1"/>
    </xf>
    <xf numFmtId="0" fontId="5" fillId="2" borderId="2" xfId="2" applyFont="1" applyFill="1" applyBorder="1"/>
    <xf numFmtId="0" fontId="5" fillId="2" borderId="2" xfId="3" applyFont="1" applyFill="1" applyBorder="1" applyAlignment="1">
      <alignment wrapText="1"/>
    </xf>
    <xf numFmtId="165" fontId="5" fillId="2" borderId="2" xfId="1" applyNumberFormat="1" applyFont="1" applyFill="1" applyBorder="1"/>
    <xf numFmtId="166" fontId="5" fillId="2" borderId="2" xfId="1" applyNumberFormat="1" applyFont="1" applyFill="1" applyBorder="1"/>
    <xf numFmtId="4" fontId="4" fillId="2" borderId="0" xfId="2" applyNumberFormat="1" applyFont="1" applyFill="1"/>
    <xf numFmtId="4" fontId="5" fillId="2" borderId="0" xfId="2" applyNumberFormat="1" applyFont="1" applyFill="1"/>
    <xf numFmtId="0" fontId="5" fillId="2" borderId="0" xfId="2" applyFont="1" applyFill="1" applyBorder="1"/>
    <xf numFmtId="0" fontId="5" fillId="2" borderId="0" xfId="3" applyFont="1" applyFill="1" applyBorder="1" applyAlignment="1">
      <alignment wrapText="1"/>
    </xf>
    <xf numFmtId="165" fontId="5" fillId="2" borderId="0" xfId="1" applyNumberFormat="1" applyFont="1" applyFill="1" applyBorder="1"/>
    <xf numFmtId="164" fontId="5" fillId="2" borderId="0" xfId="1" applyFont="1" applyFill="1" applyBorder="1"/>
    <xf numFmtId="164" fontId="5" fillId="2" borderId="0" xfId="1" applyNumberFormat="1" applyFont="1" applyFill="1" applyBorder="1"/>
    <xf numFmtId="166" fontId="5" fillId="2" borderId="0" xfId="1" applyNumberFormat="1" applyFont="1" applyFill="1" applyBorder="1"/>
    <xf numFmtId="43" fontId="4" fillId="2" borderId="0" xfId="2" applyNumberFormat="1" applyFont="1" applyFill="1"/>
    <xf numFmtId="0" fontId="4" fillId="2" borderId="0" xfId="9" applyFont="1" applyFill="1"/>
    <xf numFmtId="4" fontId="4" fillId="2" borderId="0" xfId="9" applyNumberFormat="1" applyFont="1" applyFill="1"/>
    <xf numFmtId="164" fontId="4" fillId="2" borderId="0" xfId="1" applyFont="1" applyFill="1"/>
    <xf numFmtId="43" fontId="4" fillId="2" borderId="0" xfId="9" applyNumberFormat="1" applyFont="1" applyFill="1"/>
    <xf numFmtId="164" fontId="4" fillId="2" borderId="0" xfId="9" applyNumberFormat="1" applyFont="1" applyFill="1"/>
    <xf numFmtId="164" fontId="4" fillId="2" borderId="0" xfId="44" applyFont="1" applyFill="1"/>
    <xf numFmtId="167" fontId="5" fillId="2" borderId="0" xfId="2" applyNumberFormat="1" applyFont="1" applyFill="1"/>
    <xf numFmtId="0" fontId="4" fillId="2" borderId="0" xfId="2" applyFont="1" applyFill="1" applyAlignment="1">
      <alignment horizontal="center" wrapText="1"/>
    </xf>
    <xf numFmtId="0" fontId="5" fillId="2" borderId="0" xfId="2" applyFont="1" applyFill="1" applyBorder="1" applyAlignment="1">
      <alignment horizontal="center" wrapText="1"/>
    </xf>
    <xf numFmtId="0" fontId="12" fillId="2" borderId="0" xfId="9" applyFont="1" applyFill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right"/>
    </xf>
    <xf numFmtId="0" fontId="4" fillId="0" borderId="2" xfId="3" applyFont="1" applyFill="1" applyBorder="1" applyAlignment="1">
      <alignment wrapText="1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4" fillId="0" borderId="0" xfId="2" applyFont="1" applyFill="1" applyAlignment="1">
      <alignment wrapText="1"/>
    </xf>
    <xf numFmtId="0" fontId="4" fillId="0" borderId="0" xfId="2" applyFont="1" applyFill="1"/>
    <xf numFmtId="16" fontId="4" fillId="0" borderId="2" xfId="3" applyNumberFormat="1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 wrapText="1"/>
    </xf>
    <xf numFmtId="164" fontId="4" fillId="0" borderId="2" xfId="1" applyFont="1" applyFill="1" applyBorder="1"/>
    <xf numFmtId="164" fontId="5" fillId="0" borderId="2" xfId="1" applyFont="1" applyFill="1" applyBorder="1"/>
    <xf numFmtId="164" fontId="5" fillId="0" borderId="0" xfId="1" applyFont="1" applyFill="1" applyBorder="1"/>
    <xf numFmtId="0" fontId="4" fillId="0" borderId="0" xfId="0" applyFont="1" applyFill="1" applyBorder="1" applyAlignment="1">
      <alignment vertical="center"/>
    </xf>
    <xf numFmtId="164" fontId="5" fillId="2" borderId="0" xfId="1" applyFont="1" applyFill="1"/>
    <xf numFmtId="0" fontId="4" fillId="0" borderId="5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11" fillId="0" borderId="10" xfId="2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11" fillId="0" borderId="10" xfId="3" applyFont="1" applyFill="1" applyBorder="1" applyAlignment="1">
      <alignment horizontal="center" vertical="center" wrapText="1"/>
    </xf>
    <xf numFmtId="166" fontId="4" fillId="0" borderId="2" xfId="1" applyNumberFormat="1" applyFont="1" applyFill="1" applyBorder="1"/>
    <xf numFmtId="0" fontId="4" fillId="0" borderId="2" xfId="1" applyNumberFormat="1" applyFont="1" applyFill="1" applyBorder="1"/>
    <xf numFmtId="0" fontId="4" fillId="0" borderId="2" xfId="3" applyFont="1" applyFill="1" applyBorder="1" applyAlignment="1">
      <alignment horizontal="center" vertical="center" wrapText="1"/>
    </xf>
    <xf numFmtId="0" fontId="12" fillId="2" borderId="0" xfId="9" applyFont="1" applyFill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" xfId="3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2" applyFont="1" applyFill="1" applyAlignment="1">
      <alignment horizontal="center" wrapText="1"/>
    </xf>
    <xf numFmtId="0" fontId="5" fillId="2" borderId="0" xfId="2" applyFont="1" applyFill="1" applyBorder="1" applyAlignment="1">
      <alignment horizontal="center" wrapText="1"/>
    </xf>
    <xf numFmtId="0" fontId="12" fillId="2" borderId="0" xfId="9" applyFont="1" applyFill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</cellXfs>
  <cellStyles count="74">
    <cellStyle name="Обычный" xfId="0" builtinId="0"/>
    <cellStyle name="Обычный 2" xfId="4"/>
    <cellStyle name="Обычный 2 2" xfId="5"/>
    <cellStyle name="Обычный 2 3" xfId="6"/>
    <cellStyle name="Обычный 2_Fin край 2012" xfId="7"/>
    <cellStyle name="Обычный 3" xfId="8"/>
    <cellStyle name="Обычный 3 2" xfId="9"/>
    <cellStyle name="Обычный 3 2 2" xfId="2"/>
    <cellStyle name="Обычный 3 2 2 2" xfId="10"/>
    <cellStyle name="Обычный 3 2 3" xfId="11"/>
    <cellStyle name="Обычный 3 3" xfId="12"/>
    <cellStyle name="Обычный 3 3 2" xfId="13"/>
    <cellStyle name="Обычный 3 3 2 2" xfId="14"/>
    <cellStyle name="Обычный 3 3 2 3" xfId="15"/>
    <cellStyle name="Обычный 3 3 3" xfId="16"/>
    <cellStyle name="Обычный 3 4" xfId="17"/>
    <cellStyle name="Обычный 3 4 2" xfId="18"/>
    <cellStyle name="Обычный 3 4 3" xfId="19"/>
    <cellStyle name="Обычный 3 5" xfId="20"/>
    <cellStyle name="Обычный 3 5 2" xfId="21"/>
    <cellStyle name="Обычный 3 6" xfId="22"/>
    <cellStyle name="Обычный 4" xfId="23"/>
    <cellStyle name="Обычный 4 2" xfId="24"/>
    <cellStyle name="Обычный 4 2 2" xfId="25"/>
    <cellStyle name="Обычный 4 3" xfId="26"/>
    <cellStyle name="Обычный 5" xfId="27"/>
    <cellStyle name="Обычный 6" xfId="28"/>
    <cellStyle name="Обычный 7" xfId="29"/>
    <cellStyle name="Обычный Лена" xfId="30"/>
    <cellStyle name="Обычный_Таблицы Мун.заказ Стационар" xfId="3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CS126"/>
  <sheetViews>
    <sheetView tabSelected="1" zoomScale="70" zoomScaleNormal="70" zoomScaleSheetLayoutView="80" workbookViewId="0">
      <pane xSplit="4" ySplit="8" topLeftCell="AC120" activePane="bottomRight" state="frozen"/>
      <selection activeCell="A4" sqref="A4"/>
      <selection pane="topRight" activeCell="E4" sqref="E4"/>
      <selection pane="bottomLeft" activeCell="A9" sqref="A9"/>
      <selection pane="bottomRight" activeCell="AL126" sqref="AL126"/>
    </sheetView>
  </sheetViews>
  <sheetFormatPr defaultColWidth="8.19921875" defaultRowHeight="18" x14ac:dyDescent="0.35"/>
  <cols>
    <col min="1" max="1" width="6" style="5" customWidth="1"/>
    <col min="2" max="2" width="41.8984375" style="1" customWidth="1"/>
    <col min="3" max="3" width="11" style="1" customWidth="1"/>
    <col min="4" max="4" width="10.19921875" style="1" customWidth="1"/>
    <col min="5" max="5" width="26" style="5" customWidth="1"/>
    <col min="6" max="6" width="21.296875" style="5" customWidth="1"/>
    <col min="7" max="7" width="22.69921875" style="60" customWidth="1"/>
    <col min="8" max="8" width="22.69921875" style="60" hidden="1" customWidth="1"/>
    <col min="9" max="9" width="24.3984375" style="5" customWidth="1"/>
    <col min="10" max="10" width="24.8984375" style="5" customWidth="1"/>
    <col min="11" max="13" width="23.19921875" style="5" customWidth="1"/>
    <col min="14" max="14" width="21.19921875" style="5" customWidth="1"/>
    <col min="15" max="15" width="22.09765625" style="5" customWidth="1"/>
    <col min="16" max="16" width="22.5" style="5" customWidth="1"/>
    <col min="17" max="18" width="22.09765625" style="5" customWidth="1"/>
    <col min="19" max="19" width="19.8984375" style="5" hidden="1" customWidth="1"/>
    <col min="20" max="20" width="22.19921875" style="5" customWidth="1"/>
    <col min="21" max="21" width="26.19921875" style="11" customWidth="1"/>
    <col min="22" max="22" width="23.3984375" style="5" customWidth="1"/>
    <col min="23" max="23" width="26.19921875" style="5" customWidth="1"/>
    <col min="24" max="24" width="23.69921875" style="5" customWidth="1"/>
    <col min="25" max="27" width="23.09765625" style="5" customWidth="1"/>
    <col min="28" max="28" width="23.19921875" style="5" customWidth="1"/>
    <col min="29" max="29" width="23.3984375" style="11" customWidth="1"/>
    <col min="30" max="30" width="23.5" style="5" customWidth="1"/>
    <col min="31" max="31" width="20.09765625" style="5" customWidth="1"/>
    <col min="32" max="32" width="25.69921875" style="5" customWidth="1"/>
    <col min="33" max="33" width="25" style="5" hidden="1" customWidth="1"/>
    <col min="34" max="34" width="32.59765625" style="5" hidden="1" customWidth="1"/>
    <col min="35" max="35" width="28.09765625" style="5" customWidth="1"/>
    <col min="36" max="45" width="8.19921875" style="5" customWidth="1"/>
    <col min="46" max="16384" width="8.19921875" style="5"/>
  </cols>
  <sheetData>
    <row r="1" spans="1:32" s="1" customFormat="1" ht="22.95" customHeight="1" x14ac:dyDescent="0.35">
      <c r="G1" s="59"/>
      <c r="H1" s="59"/>
      <c r="I1" s="96"/>
      <c r="N1" s="98" t="s">
        <v>185</v>
      </c>
      <c r="O1" s="98"/>
      <c r="P1" s="98"/>
      <c r="Q1" s="98"/>
      <c r="R1" s="54"/>
      <c r="S1" s="85"/>
      <c r="U1" s="2"/>
      <c r="W1" s="96"/>
      <c r="X1" s="52"/>
      <c r="Y1" s="52"/>
      <c r="Z1" s="52"/>
      <c r="AA1" s="52"/>
      <c r="AC1" s="3"/>
      <c r="AD1" s="3"/>
      <c r="AE1" s="3"/>
      <c r="AF1" s="3"/>
    </row>
    <row r="2" spans="1:32" s="1" customFormat="1" ht="22.35" customHeight="1" x14ac:dyDescent="0.35">
      <c r="G2" s="59"/>
      <c r="H2" s="59"/>
      <c r="I2" s="96"/>
      <c r="N2" s="98"/>
      <c r="O2" s="98"/>
      <c r="P2" s="98"/>
      <c r="Q2" s="98"/>
      <c r="R2" s="54"/>
      <c r="S2" s="85"/>
      <c r="U2" s="2"/>
      <c r="W2" s="96"/>
      <c r="X2" s="52"/>
      <c r="Y2" s="52"/>
      <c r="Z2" s="52"/>
      <c r="AA2" s="52"/>
      <c r="AC2" s="3"/>
      <c r="AD2" s="3"/>
      <c r="AE2" s="3"/>
      <c r="AF2" s="3"/>
    </row>
    <row r="3" spans="1:32" s="1" customFormat="1" ht="18.600000000000001" customHeight="1" x14ac:dyDescent="0.35">
      <c r="G3" s="59"/>
      <c r="H3" s="59"/>
      <c r="N3" s="98"/>
      <c r="O3" s="98"/>
      <c r="P3" s="98"/>
      <c r="Q3" s="98"/>
      <c r="R3" s="54"/>
      <c r="S3" s="85"/>
      <c r="U3" s="2"/>
      <c r="W3" s="4"/>
      <c r="X3" s="4"/>
      <c r="Y3" s="4"/>
      <c r="Z3" s="4"/>
      <c r="AA3" s="4"/>
      <c r="AC3" s="3"/>
      <c r="AD3" s="3"/>
      <c r="AE3" s="3"/>
      <c r="AF3" s="3"/>
    </row>
    <row r="4" spans="1:32" ht="33" customHeight="1" x14ac:dyDescent="0.35">
      <c r="B4" s="97" t="s">
        <v>166</v>
      </c>
      <c r="C4" s="97"/>
      <c r="D4" s="97"/>
      <c r="E4" s="97"/>
      <c r="F4" s="97"/>
      <c r="G4" s="97"/>
      <c r="H4" s="97"/>
      <c r="I4" s="97"/>
      <c r="J4" s="6"/>
      <c r="K4" s="6"/>
      <c r="L4" s="6"/>
      <c r="M4" s="6"/>
      <c r="N4" s="7"/>
      <c r="O4" s="7"/>
      <c r="P4" s="7"/>
      <c r="Q4" s="7"/>
      <c r="R4" s="7"/>
      <c r="S4" s="7"/>
      <c r="T4" s="7"/>
      <c r="U4" s="7"/>
      <c r="V4" s="53"/>
      <c r="W4" s="53"/>
      <c r="X4" s="53"/>
      <c r="Y4" s="53"/>
      <c r="Z4" s="53"/>
      <c r="AA4" s="53"/>
      <c r="AB4" s="53"/>
      <c r="AC4" s="53"/>
      <c r="AD4" s="8"/>
      <c r="AE4" s="8"/>
      <c r="AF4" s="8"/>
    </row>
    <row r="5" spans="1:32" ht="19.649999999999999" customHeight="1" x14ac:dyDescent="0.35">
      <c r="I5" s="9"/>
      <c r="T5" s="9"/>
      <c r="U5" s="10"/>
      <c r="AF5" s="12" t="s">
        <v>0</v>
      </c>
    </row>
    <row r="6" spans="1:32" s="14" customFormat="1" ht="198" customHeight="1" x14ac:dyDescent="0.35">
      <c r="A6" s="87" t="s">
        <v>1</v>
      </c>
      <c r="B6" s="89" t="s">
        <v>2</v>
      </c>
      <c r="C6" s="91" t="s">
        <v>3</v>
      </c>
      <c r="D6" s="93" t="s">
        <v>4</v>
      </c>
      <c r="E6" s="69" t="s">
        <v>156</v>
      </c>
      <c r="F6" s="61" t="s">
        <v>190</v>
      </c>
      <c r="G6" s="70" t="s">
        <v>189</v>
      </c>
      <c r="H6" s="61"/>
      <c r="I6" s="71" t="s">
        <v>5</v>
      </c>
      <c r="J6" s="71" t="s">
        <v>157</v>
      </c>
      <c r="K6" s="72" t="s">
        <v>177</v>
      </c>
      <c r="L6" s="72" t="s">
        <v>178</v>
      </c>
      <c r="M6" s="71" t="s">
        <v>179</v>
      </c>
      <c r="N6" s="71" t="s">
        <v>6</v>
      </c>
      <c r="O6" s="71" t="s">
        <v>159</v>
      </c>
      <c r="P6" s="94" t="s">
        <v>132</v>
      </c>
      <c r="Q6" s="94" t="s">
        <v>133</v>
      </c>
      <c r="R6" s="99" t="s">
        <v>180</v>
      </c>
      <c r="S6" s="75"/>
      <c r="T6" s="71" t="s">
        <v>7</v>
      </c>
      <c r="U6" s="73" t="s">
        <v>145</v>
      </c>
      <c r="V6" s="74" t="s">
        <v>8</v>
      </c>
      <c r="W6" s="71" t="s">
        <v>9</v>
      </c>
      <c r="X6" s="71" t="s">
        <v>134</v>
      </c>
      <c r="Y6" s="71" t="s">
        <v>138</v>
      </c>
      <c r="Z6" s="71" t="s">
        <v>139</v>
      </c>
      <c r="AA6" s="71" t="s">
        <v>140</v>
      </c>
      <c r="AB6" s="71" t="s">
        <v>10</v>
      </c>
      <c r="AC6" s="73" t="s">
        <v>147</v>
      </c>
      <c r="AD6" s="71" t="s">
        <v>11</v>
      </c>
      <c r="AE6" s="75" t="s">
        <v>160</v>
      </c>
      <c r="AF6" s="13" t="s">
        <v>12</v>
      </c>
    </row>
    <row r="7" spans="1:32" s="14" customFormat="1" ht="57" customHeight="1" x14ac:dyDescent="0.35">
      <c r="A7" s="88"/>
      <c r="B7" s="90"/>
      <c r="C7" s="92"/>
      <c r="D7" s="93"/>
      <c r="E7" s="76" t="s">
        <v>124</v>
      </c>
      <c r="F7" s="62"/>
      <c r="G7" s="72"/>
      <c r="H7" s="62"/>
      <c r="I7" s="76" t="s">
        <v>124</v>
      </c>
      <c r="J7" s="76" t="s">
        <v>124</v>
      </c>
      <c r="K7" s="72"/>
      <c r="L7" s="72"/>
      <c r="M7" s="76" t="s">
        <v>124</v>
      </c>
      <c r="N7" s="76" t="s">
        <v>124</v>
      </c>
      <c r="O7" s="76" t="s">
        <v>124</v>
      </c>
      <c r="P7" s="94"/>
      <c r="Q7" s="94"/>
      <c r="R7" s="100"/>
      <c r="S7" s="86"/>
      <c r="T7" s="84" t="s">
        <v>124</v>
      </c>
      <c r="U7" s="77"/>
      <c r="V7" s="76" t="s">
        <v>124</v>
      </c>
      <c r="W7" s="76" t="s">
        <v>124</v>
      </c>
      <c r="X7" s="76"/>
      <c r="Y7" s="76"/>
      <c r="Z7" s="76"/>
      <c r="AA7" s="76"/>
      <c r="AB7" s="76" t="s">
        <v>124</v>
      </c>
      <c r="AC7" s="77"/>
      <c r="AD7" s="76" t="s">
        <v>124</v>
      </c>
      <c r="AE7" s="76" t="s">
        <v>124</v>
      </c>
      <c r="AF7" s="15" t="s">
        <v>124</v>
      </c>
    </row>
    <row r="8" spans="1:32" s="19" customFormat="1" ht="60.6" customHeight="1" x14ac:dyDescent="0.35">
      <c r="A8" s="16"/>
      <c r="B8" s="17"/>
      <c r="C8" s="17"/>
      <c r="D8" s="17"/>
      <c r="E8" s="63" t="s">
        <v>186</v>
      </c>
      <c r="F8" s="63" t="s">
        <v>125</v>
      </c>
      <c r="G8" s="63" t="s">
        <v>154</v>
      </c>
      <c r="H8" s="63"/>
      <c r="I8" s="63" t="s">
        <v>158</v>
      </c>
      <c r="J8" s="63" t="s">
        <v>181</v>
      </c>
      <c r="K8" s="63" t="s">
        <v>128</v>
      </c>
      <c r="L8" s="63" t="s">
        <v>129</v>
      </c>
      <c r="M8" s="63" t="s">
        <v>155</v>
      </c>
      <c r="N8" s="63" t="s">
        <v>126</v>
      </c>
      <c r="O8" s="63" t="s">
        <v>183</v>
      </c>
      <c r="P8" s="63" t="s">
        <v>131</v>
      </c>
      <c r="Q8" s="63" t="s">
        <v>130</v>
      </c>
      <c r="R8" s="63" t="s">
        <v>182</v>
      </c>
      <c r="S8" s="63"/>
      <c r="T8" s="63" t="s">
        <v>127</v>
      </c>
      <c r="U8" s="78" t="s">
        <v>146</v>
      </c>
      <c r="V8" s="79" t="s">
        <v>142</v>
      </c>
      <c r="W8" s="79" t="s">
        <v>141</v>
      </c>
      <c r="X8" s="63" t="s">
        <v>137</v>
      </c>
      <c r="Y8" s="80" t="s">
        <v>148</v>
      </c>
      <c r="Z8" s="63" t="s">
        <v>135</v>
      </c>
      <c r="AA8" s="63" t="s">
        <v>136</v>
      </c>
      <c r="AB8" s="79" t="s">
        <v>143</v>
      </c>
      <c r="AC8" s="81" t="s">
        <v>142</v>
      </c>
      <c r="AD8" s="63" t="s">
        <v>144</v>
      </c>
      <c r="AE8" s="63"/>
      <c r="AF8" s="18" t="s">
        <v>161</v>
      </c>
    </row>
    <row r="9" spans="1:32" s="19" customFormat="1" ht="18.600000000000001" customHeight="1" x14ac:dyDescent="0.35">
      <c r="A9" s="16"/>
      <c r="B9" s="17"/>
      <c r="C9" s="17"/>
      <c r="D9" s="17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78"/>
      <c r="V9" s="79"/>
      <c r="W9" s="79"/>
      <c r="X9" s="63"/>
      <c r="Y9" s="80"/>
      <c r="Z9" s="63"/>
      <c r="AA9" s="63"/>
      <c r="AB9" s="79"/>
      <c r="AC9" s="81"/>
      <c r="AD9" s="63"/>
      <c r="AE9" s="63"/>
      <c r="AF9" s="18"/>
    </row>
    <row r="10" spans="1:32" ht="36" customHeight="1" x14ac:dyDescent="0.35">
      <c r="A10" s="20">
        <v>1</v>
      </c>
      <c r="B10" s="21" t="s">
        <v>13</v>
      </c>
      <c r="C10" s="22" t="s">
        <v>14</v>
      </c>
      <c r="D10" s="23">
        <v>1</v>
      </c>
      <c r="E10" s="64">
        <f>F10+G10</f>
        <v>0</v>
      </c>
      <c r="F10" s="64"/>
      <c r="G10" s="64"/>
      <c r="H10" s="64"/>
      <c r="I10" s="64">
        <f t="shared" ref="I10:I41" si="0">N10+O10+J10</f>
        <v>131322363.91838984</v>
      </c>
      <c r="J10" s="64">
        <f>K10+L10+M10</f>
        <v>0</v>
      </c>
      <c r="K10" s="64"/>
      <c r="L10" s="64"/>
      <c r="M10" s="64"/>
      <c r="N10" s="64">
        <v>56862632.038389847</v>
      </c>
      <c r="O10" s="64">
        <f>P10+Q10+R10</f>
        <v>74459731.879999995</v>
      </c>
      <c r="P10" s="64">
        <v>49649401.879999995</v>
      </c>
      <c r="Q10" s="64">
        <v>24810330</v>
      </c>
      <c r="R10" s="64"/>
      <c r="S10" s="64"/>
      <c r="T10" s="82"/>
      <c r="U10" s="65">
        <f t="shared" ref="U10:U41" si="1">E10+I10+T10</f>
        <v>131322363.91838984</v>
      </c>
      <c r="V10" s="64">
        <f>W10+AB10</f>
        <v>1805929877.0511229</v>
      </c>
      <c r="W10" s="64">
        <f t="shared" ref="W10:W41" si="2">X10+Y10</f>
        <v>1306673397.6151228</v>
      </c>
      <c r="X10" s="64">
        <v>1126684725.7590628</v>
      </c>
      <c r="Y10" s="65">
        <f t="shared" ref="Y10:Y41" si="3">Z10+AA10</f>
        <v>179988671.85606003</v>
      </c>
      <c r="Z10" s="64">
        <v>126422343.27453603</v>
      </c>
      <c r="AA10" s="64">
        <v>53566328.581524</v>
      </c>
      <c r="AB10" s="64">
        <v>499256479.43600011</v>
      </c>
      <c r="AC10" s="65">
        <f t="shared" ref="AC10:AC71" si="4">X10+AB10</f>
        <v>1625941205.1950629</v>
      </c>
      <c r="AD10" s="64"/>
      <c r="AE10" s="64">
        <v>217562084.40000001</v>
      </c>
      <c r="AF10" s="25">
        <f t="shared" ref="AF10:AF71" si="5">E10+I10+T10+V10+AD10+AE10</f>
        <v>2154814325.3695126</v>
      </c>
    </row>
    <row r="11" spans="1:32" ht="54" x14ac:dyDescent="0.35">
      <c r="A11" s="20">
        <f t="shared" ref="A11:A42" si="6">A10+1</f>
        <v>2</v>
      </c>
      <c r="B11" s="21" t="s">
        <v>15</v>
      </c>
      <c r="C11" s="22" t="s">
        <v>16</v>
      </c>
      <c r="D11" s="23">
        <v>1</v>
      </c>
      <c r="E11" s="64">
        <f t="shared" ref="E11:E72" si="7">F11+G11</f>
        <v>0</v>
      </c>
      <c r="F11" s="64"/>
      <c r="G11" s="64"/>
      <c r="H11" s="64"/>
      <c r="I11" s="64">
        <f t="shared" si="0"/>
        <v>90744879.264268965</v>
      </c>
      <c r="J11" s="64">
        <f t="shared" ref="J11:J72" si="8">K11+L11+M11</f>
        <v>0</v>
      </c>
      <c r="K11" s="64"/>
      <c r="L11" s="64"/>
      <c r="M11" s="64"/>
      <c r="N11" s="64">
        <v>25277449.264268961</v>
      </c>
      <c r="O11" s="64">
        <f t="shared" ref="O11:O72" si="9">P11+Q11+R11</f>
        <v>65467430</v>
      </c>
      <c r="P11" s="64">
        <v>14228705</v>
      </c>
      <c r="Q11" s="64">
        <v>51238725</v>
      </c>
      <c r="R11" s="64"/>
      <c r="S11" s="64"/>
      <c r="T11" s="82"/>
      <c r="U11" s="65">
        <f t="shared" si="1"/>
        <v>90744879.264268965</v>
      </c>
      <c r="V11" s="64">
        <f t="shared" ref="V11:V41" si="10">W11+AB11</f>
        <v>1566518508.2063808</v>
      </c>
      <c r="W11" s="64">
        <f t="shared" si="2"/>
        <v>1130021162.0743809</v>
      </c>
      <c r="X11" s="64">
        <v>1123525286.2543809</v>
      </c>
      <c r="Y11" s="65">
        <f t="shared" si="3"/>
        <v>6495875.8200000003</v>
      </c>
      <c r="Z11" s="64">
        <v>6495875.8200000003</v>
      </c>
      <c r="AA11" s="64"/>
      <c r="AB11" s="64">
        <v>436497346.13200003</v>
      </c>
      <c r="AC11" s="65">
        <f t="shared" si="4"/>
        <v>1560022632.3863809</v>
      </c>
      <c r="AD11" s="64"/>
      <c r="AE11" s="64">
        <v>2446959.6999999997</v>
      </c>
      <c r="AF11" s="25">
        <f t="shared" si="5"/>
        <v>1659710347.1706498</v>
      </c>
    </row>
    <row r="12" spans="1:32" ht="36.6" customHeight="1" x14ac:dyDescent="0.35">
      <c r="A12" s="20">
        <f t="shared" si="6"/>
        <v>3</v>
      </c>
      <c r="B12" s="21" t="s">
        <v>17</v>
      </c>
      <c r="C12" s="22" t="s">
        <v>18</v>
      </c>
      <c r="D12" s="23">
        <v>1</v>
      </c>
      <c r="E12" s="64">
        <f t="shared" si="7"/>
        <v>0</v>
      </c>
      <c r="F12" s="64"/>
      <c r="G12" s="64"/>
      <c r="H12" s="64"/>
      <c r="I12" s="64">
        <f t="shared" si="0"/>
        <v>93940174.139262021</v>
      </c>
      <c r="J12" s="64">
        <f t="shared" si="8"/>
        <v>0</v>
      </c>
      <c r="K12" s="64"/>
      <c r="L12" s="64"/>
      <c r="M12" s="64"/>
      <c r="N12" s="64">
        <v>63316233.039262041</v>
      </c>
      <c r="O12" s="64">
        <f t="shared" si="9"/>
        <v>30623941.099999979</v>
      </c>
      <c r="P12" s="64">
        <v>27172069.099999979</v>
      </c>
      <c r="Q12" s="64">
        <v>3451872</v>
      </c>
      <c r="R12" s="64"/>
      <c r="S12" s="64"/>
      <c r="T12" s="82"/>
      <c r="U12" s="65">
        <f t="shared" si="1"/>
        <v>93940174.139262021</v>
      </c>
      <c r="V12" s="64">
        <f t="shared" si="10"/>
        <v>920711168.21672988</v>
      </c>
      <c r="W12" s="64">
        <f t="shared" si="2"/>
        <v>904604227.47672987</v>
      </c>
      <c r="X12" s="64">
        <v>748913873.74885225</v>
      </c>
      <c r="Y12" s="65">
        <f t="shared" si="3"/>
        <v>155690353.72787762</v>
      </c>
      <c r="Z12" s="64">
        <v>137416639.24787763</v>
      </c>
      <c r="AA12" s="64">
        <v>18273714.48</v>
      </c>
      <c r="AB12" s="64">
        <v>16106940.739999998</v>
      </c>
      <c r="AC12" s="65">
        <f t="shared" si="4"/>
        <v>765020814.48885226</v>
      </c>
      <c r="AD12" s="64"/>
      <c r="AE12" s="64">
        <v>527979.72</v>
      </c>
      <c r="AF12" s="25">
        <f t="shared" si="5"/>
        <v>1015179322.0759919</v>
      </c>
    </row>
    <row r="13" spans="1:32" ht="54" x14ac:dyDescent="0.35">
      <c r="A13" s="20">
        <f t="shared" si="6"/>
        <v>4</v>
      </c>
      <c r="B13" s="21" t="s">
        <v>19</v>
      </c>
      <c r="C13" s="22" t="s">
        <v>20</v>
      </c>
      <c r="D13" s="23">
        <v>1</v>
      </c>
      <c r="E13" s="64">
        <f t="shared" si="7"/>
        <v>0</v>
      </c>
      <c r="F13" s="64"/>
      <c r="G13" s="64"/>
      <c r="H13" s="64"/>
      <c r="I13" s="64">
        <f t="shared" si="0"/>
        <v>94334790.420374542</v>
      </c>
      <c r="J13" s="64">
        <f t="shared" si="8"/>
        <v>0</v>
      </c>
      <c r="K13" s="64"/>
      <c r="L13" s="64"/>
      <c r="M13" s="64"/>
      <c r="N13" s="64">
        <v>11815227.420374541</v>
      </c>
      <c r="O13" s="64">
        <f t="shared" si="9"/>
        <v>82519563</v>
      </c>
      <c r="P13" s="64">
        <v>41528583</v>
      </c>
      <c r="Q13" s="64">
        <v>40990980</v>
      </c>
      <c r="R13" s="64"/>
      <c r="S13" s="64"/>
      <c r="T13" s="82"/>
      <c r="U13" s="65">
        <f t="shared" si="1"/>
        <v>94334790.420374542</v>
      </c>
      <c r="V13" s="64">
        <f t="shared" si="10"/>
        <v>620272694.42031896</v>
      </c>
      <c r="W13" s="64">
        <f t="shared" si="2"/>
        <v>597666481.01231897</v>
      </c>
      <c r="X13" s="64">
        <v>516131256.05231899</v>
      </c>
      <c r="Y13" s="65">
        <f t="shared" si="3"/>
        <v>81535224.960000008</v>
      </c>
      <c r="Z13" s="64">
        <v>70747833.24000001</v>
      </c>
      <c r="AA13" s="64">
        <v>10787391.719999999</v>
      </c>
      <c r="AB13" s="64">
        <v>22606213.408</v>
      </c>
      <c r="AC13" s="65">
        <f t="shared" si="4"/>
        <v>538737469.46031904</v>
      </c>
      <c r="AD13" s="64"/>
      <c r="AE13" s="64">
        <v>653674.12999999989</v>
      </c>
      <c r="AF13" s="25">
        <f t="shared" si="5"/>
        <v>715261158.97069347</v>
      </c>
    </row>
    <row r="14" spans="1:32" ht="36" x14ac:dyDescent="0.35">
      <c r="A14" s="20">
        <f t="shared" si="6"/>
        <v>5</v>
      </c>
      <c r="B14" s="26" t="s">
        <v>21</v>
      </c>
      <c r="C14" s="22" t="s">
        <v>22</v>
      </c>
      <c r="D14" s="23">
        <v>1</v>
      </c>
      <c r="E14" s="64">
        <f t="shared" si="7"/>
        <v>0</v>
      </c>
      <c r="F14" s="64"/>
      <c r="G14" s="64"/>
      <c r="H14" s="64"/>
      <c r="I14" s="64">
        <f t="shared" si="0"/>
        <v>383051889.726152</v>
      </c>
      <c r="J14" s="64">
        <f t="shared" si="8"/>
        <v>0</v>
      </c>
      <c r="K14" s="64"/>
      <c r="L14" s="64"/>
      <c r="M14" s="64"/>
      <c r="N14" s="64">
        <v>352307776.27615201</v>
      </c>
      <c r="O14" s="64">
        <f t="shared" si="9"/>
        <v>30744113.449999988</v>
      </c>
      <c r="P14" s="64">
        <v>30744113.449999988</v>
      </c>
      <c r="Q14" s="64">
        <v>0</v>
      </c>
      <c r="R14" s="64"/>
      <c r="S14" s="64"/>
      <c r="T14" s="82"/>
      <c r="U14" s="65">
        <f t="shared" si="1"/>
        <v>383051889.726152</v>
      </c>
      <c r="V14" s="64">
        <f t="shared" si="10"/>
        <v>1765063189.0870128</v>
      </c>
      <c r="W14" s="64">
        <f t="shared" si="2"/>
        <v>1704712591.0870128</v>
      </c>
      <c r="X14" s="64">
        <v>897020808.89712453</v>
      </c>
      <c r="Y14" s="65">
        <f t="shared" si="3"/>
        <v>807691782.18988824</v>
      </c>
      <c r="Z14" s="64">
        <v>341843632.81639206</v>
      </c>
      <c r="AA14" s="64">
        <v>465848149.37349612</v>
      </c>
      <c r="AB14" s="64">
        <v>60350598.000000007</v>
      </c>
      <c r="AC14" s="65">
        <f t="shared" si="4"/>
        <v>957371406.89712453</v>
      </c>
      <c r="AD14" s="64"/>
      <c r="AE14" s="64"/>
      <c r="AF14" s="25">
        <f t="shared" si="5"/>
        <v>2148115078.8131647</v>
      </c>
    </row>
    <row r="15" spans="1:32" ht="36" x14ac:dyDescent="0.35">
      <c r="A15" s="20">
        <f t="shared" si="6"/>
        <v>6</v>
      </c>
      <c r="B15" s="26" t="s">
        <v>23</v>
      </c>
      <c r="C15" s="22" t="s">
        <v>24</v>
      </c>
      <c r="D15" s="23">
        <v>1</v>
      </c>
      <c r="E15" s="64">
        <f t="shared" si="7"/>
        <v>0</v>
      </c>
      <c r="F15" s="64"/>
      <c r="G15" s="64"/>
      <c r="H15" s="64"/>
      <c r="I15" s="64">
        <f t="shared" si="0"/>
        <v>363913546.94999999</v>
      </c>
      <c r="J15" s="64">
        <f t="shared" si="8"/>
        <v>0</v>
      </c>
      <c r="K15" s="64"/>
      <c r="L15" s="64"/>
      <c r="M15" s="64"/>
      <c r="N15" s="64">
        <v>225503166.19999999</v>
      </c>
      <c r="O15" s="64">
        <f t="shared" si="9"/>
        <v>138410380.75</v>
      </c>
      <c r="P15" s="64">
        <v>138410380.75</v>
      </c>
      <c r="Q15" s="64">
        <v>0</v>
      </c>
      <c r="R15" s="64"/>
      <c r="S15" s="64"/>
      <c r="T15" s="82"/>
      <c r="U15" s="65">
        <f t="shared" si="1"/>
        <v>363913546.94999999</v>
      </c>
      <c r="V15" s="64">
        <f t="shared" si="10"/>
        <v>80733945.599999994</v>
      </c>
      <c r="W15" s="64">
        <f t="shared" si="2"/>
        <v>80733945.599999994</v>
      </c>
      <c r="X15" s="64"/>
      <c r="Y15" s="65">
        <f t="shared" si="3"/>
        <v>80733945.599999994</v>
      </c>
      <c r="Z15" s="64"/>
      <c r="AA15" s="64">
        <v>80733945.599999994</v>
      </c>
      <c r="AB15" s="64"/>
      <c r="AC15" s="65">
        <f t="shared" si="4"/>
        <v>0</v>
      </c>
      <c r="AD15" s="64"/>
      <c r="AE15" s="64"/>
      <c r="AF15" s="25">
        <f t="shared" si="5"/>
        <v>444647492.54999995</v>
      </c>
    </row>
    <row r="16" spans="1:32" ht="54" x14ac:dyDescent="0.35">
      <c r="A16" s="20">
        <f t="shared" si="6"/>
        <v>7</v>
      </c>
      <c r="B16" s="26" t="s">
        <v>25</v>
      </c>
      <c r="C16" s="22" t="s">
        <v>26</v>
      </c>
      <c r="D16" s="23">
        <v>1</v>
      </c>
      <c r="E16" s="64">
        <f t="shared" si="7"/>
        <v>0</v>
      </c>
      <c r="F16" s="64"/>
      <c r="G16" s="64"/>
      <c r="H16" s="64"/>
      <c r="I16" s="64">
        <f t="shared" si="0"/>
        <v>90507204.75</v>
      </c>
      <c r="J16" s="64">
        <f t="shared" si="8"/>
        <v>0</v>
      </c>
      <c r="K16" s="64"/>
      <c r="L16" s="64"/>
      <c r="M16" s="64"/>
      <c r="N16" s="64">
        <v>0</v>
      </c>
      <c r="O16" s="64">
        <f t="shared" si="9"/>
        <v>90507204.75</v>
      </c>
      <c r="P16" s="64">
        <v>90507204.75</v>
      </c>
      <c r="Q16" s="64">
        <v>0</v>
      </c>
      <c r="R16" s="64"/>
      <c r="S16" s="64"/>
      <c r="T16" s="82"/>
      <c r="U16" s="65">
        <f t="shared" si="1"/>
        <v>90507204.75</v>
      </c>
      <c r="V16" s="64">
        <f t="shared" si="10"/>
        <v>87865500.23999998</v>
      </c>
      <c r="W16" s="64">
        <f t="shared" si="2"/>
        <v>87865500.23999998</v>
      </c>
      <c r="X16" s="64"/>
      <c r="Y16" s="65">
        <f t="shared" si="3"/>
        <v>87865500.23999998</v>
      </c>
      <c r="Z16" s="64"/>
      <c r="AA16" s="64">
        <v>87865500.23999998</v>
      </c>
      <c r="AB16" s="64"/>
      <c r="AC16" s="65">
        <f t="shared" si="4"/>
        <v>0</v>
      </c>
      <c r="AD16" s="64"/>
      <c r="AE16" s="64"/>
      <c r="AF16" s="25">
        <f t="shared" si="5"/>
        <v>178372704.98999998</v>
      </c>
    </row>
    <row r="17" spans="1:32" ht="27.75" customHeight="1" x14ac:dyDescent="0.35">
      <c r="A17" s="20">
        <f t="shared" si="6"/>
        <v>8</v>
      </c>
      <c r="B17" s="26" t="s">
        <v>27</v>
      </c>
      <c r="C17" s="22" t="s">
        <v>28</v>
      </c>
      <c r="D17" s="23">
        <v>1</v>
      </c>
      <c r="E17" s="64">
        <f t="shared" si="7"/>
        <v>0</v>
      </c>
      <c r="F17" s="64"/>
      <c r="G17" s="64"/>
      <c r="H17" s="64"/>
      <c r="I17" s="64">
        <f t="shared" si="0"/>
        <v>76193896.799999997</v>
      </c>
      <c r="J17" s="64">
        <f t="shared" si="8"/>
        <v>0</v>
      </c>
      <c r="K17" s="64"/>
      <c r="L17" s="64"/>
      <c r="M17" s="64"/>
      <c r="N17" s="64">
        <v>0</v>
      </c>
      <c r="O17" s="64">
        <f t="shared" si="9"/>
        <v>76193896.799999997</v>
      </c>
      <c r="P17" s="64">
        <v>76193896.799999997</v>
      </c>
      <c r="Q17" s="64">
        <v>0</v>
      </c>
      <c r="R17" s="64"/>
      <c r="S17" s="64"/>
      <c r="T17" s="82"/>
      <c r="U17" s="65">
        <f t="shared" si="1"/>
        <v>76193896.799999997</v>
      </c>
      <c r="V17" s="64">
        <f t="shared" si="10"/>
        <v>0</v>
      </c>
      <c r="W17" s="64">
        <f t="shared" si="2"/>
        <v>0</v>
      </c>
      <c r="X17" s="64"/>
      <c r="Y17" s="65">
        <f t="shared" si="3"/>
        <v>0</v>
      </c>
      <c r="Z17" s="64"/>
      <c r="AA17" s="64"/>
      <c r="AB17" s="64"/>
      <c r="AC17" s="65">
        <f t="shared" si="4"/>
        <v>0</v>
      </c>
      <c r="AD17" s="64"/>
      <c r="AE17" s="64"/>
      <c r="AF17" s="25">
        <f t="shared" si="5"/>
        <v>76193896.799999997</v>
      </c>
    </row>
    <row r="18" spans="1:32" ht="36" x14ac:dyDescent="0.35">
      <c r="A18" s="20">
        <f t="shared" si="6"/>
        <v>9</v>
      </c>
      <c r="B18" s="26" t="s">
        <v>184</v>
      </c>
      <c r="C18" s="22" t="s">
        <v>29</v>
      </c>
      <c r="D18" s="23">
        <v>1</v>
      </c>
      <c r="E18" s="64">
        <f t="shared" si="7"/>
        <v>0</v>
      </c>
      <c r="F18" s="64"/>
      <c r="G18" s="64"/>
      <c r="H18" s="64"/>
      <c r="I18" s="64">
        <f t="shared" si="0"/>
        <v>86970800</v>
      </c>
      <c r="J18" s="64">
        <f t="shared" si="8"/>
        <v>0</v>
      </c>
      <c r="K18" s="64"/>
      <c r="L18" s="64"/>
      <c r="M18" s="64"/>
      <c r="N18" s="64">
        <v>0</v>
      </c>
      <c r="O18" s="64">
        <f t="shared" si="9"/>
        <v>86970800</v>
      </c>
      <c r="P18" s="64">
        <v>86970800</v>
      </c>
      <c r="Q18" s="64">
        <v>0</v>
      </c>
      <c r="R18" s="64"/>
      <c r="S18" s="64"/>
      <c r="T18" s="82"/>
      <c r="U18" s="65">
        <f t="shared" si="1"/>
        <v>86970800</v>
      </c>
      <c r="V18" s="64">
        <f t="shared" si="10"/>
        <v>0</v>
      </c>
      <c r="W18" s="64">
        <f t="shared" si="2"/>
        <v>0</v>
      </c>
      <c r="X18" s="64"/>
      <c r="Y18" s="65">
        <f t="shared" si="3"/>
        <v>0</v>
      </c>
      <c r="Z18" s="64"/>
      <c r="AA18" s="64"/>
      <c r="AB18" s="64"/>
      <c r="AC18" s="65">
        <f t="shared" si="4"/>
        <v>0</v>
      </c>
      <c r="AD18" s="64"/>
      <c r="AE18" s="64"/>
      <c r="AF18" s="25">
        <f t="shared" si="5"/>
        <v>86970800</v>
      </c>
    </row>
    <row r="19" spans="1:32" ht="54" x14ac:dyDescent="0.35">
      <c r="A19" s="20">
        <f t="shared" si="6"/>
        <v>10</v>
      </c>
      <c r="B19" s="21" t="s">
        <v>30</v>
      </c>
      <c r="C19" s="22" t="s">
        <v>31</v>
      </c>
      <c r="D19" s="23">
        <v>1</v>
      </c>
      <c r="E19" s="64">
        <f t="shared" si="7"/>
        <v>0</v>
      </c>
      <c r="F19" s="64"/>
      <c r="G19" s="64"/>
      <c r="H19" s="64"/>
      <c r="I19" s="64">
        <f t="shared" si="0"/>
        <v>40131111</v>
      </c>
      <c r="J19" s="64">
        <f t="shared" si="8"/>
        <v>0</v>
      </c>
      <c r="K19" s="64"/>
      <c r="L19" s="64"/>
      <c r="M19" s="64"/>
      <c r="N19" s="64">
        <v>40131111</v>
      </c>
      <c r="O19" s="64">
        <f t="shared" si="9"/>
        <v>0</v>
      </c>
      <c r="P19" s="64"/>
      <c r="Q19" s="64"/>
      <c r="R19" s="64"/>
      <c r="S19" s="64"/>
      <c r="T19" s="82"/>
      <c r="U19" s="65">
        <f t="shared" si="1"/>
        <v>40131111</v>
      </c>
      <c r="V19" s="64">
        <f t="shared" si="10"/>
        <v>34721105.415624008</v>
      </c>
      <c r="W19" s="64">
        <f t="shared" si="2"/>
        <v>34721105.415624008</v>
      </c>
      <c r="X19" s="64"/>
      <c r="Y19" s="65">
        <f t="shared" si="3"/>
        <v>34721105.415624008</v>
      </c>
      <c r="Z19" s="64"/>
      <c r="AA19" s="64">
        <v>34721105.415624008</v>
      </c>
      <c r="AB19" s="64"/>
      <c r="AC19" s="65">
        <f t="shared" si="4"/>
        <v>0</v>
      </c>
      <c r="AD19" s="64"/>
      <c r="AE19" s="64"/>
      <c r="AF19" s="25">
        <f t="shared" si="5"/>
        <v>74852216.415624008</v>
      </c>
    </row>
    <row r="20" spans="1:32" ht="41.4" customHeight="1" x14ac:dyDescent="0.35">
      <c r="A20" s="20">
        <f t="shared" si="6"/>
        <v>11</v>
      </c>
      <c r="B20" s="21" t="s">
        <v>32</v>
      </c>
      <c r="C20" s="22" t="s">
        <v>33</v>
      </c>
      <c r="D20" s="23">
        <v>1</v>
      </c>
      <c r="E20" s="64">
        <f t="shared" si="7"/>
        <v>0</v>
      </c>
      <c r="F20" s="64"/>
      <c r="G20" s="64"/>
      <c r="H20" s="64"/>
      <c r="I20" s="64">
        <f t="shared" si="0"/>
        <v>71923215</v>
      </c>
      <c r="J20" s="64">
        <f t="shared" si="8"/>
        <v>0</v>
      </c>
      <c r="K20" s="64"/>
      <c r="L20" s="64"/>
      <c r="M20" s="64"/>
      <c r="N20" s="64">
        <v>13022600.000000002</v>
      </c>
      <c r="O20" s="64">
        <f t="shared" si="9"/>
        <v>58900615</v>
      </c>
      <c r="P20" s="64">
        <v>58900615</v>
      </c>
      <c r="Q20" s="64"/>
      <c r="R20" s="64"/>
      <c r="S20" s="64"/>
      <c r="T20" s="82"/>
      <c r="U20" s="65">
        <f t="shared" si="1"/>
        <v>71923215</v>
      </c>
      <c r="V20" s="64">
        <f t="shared" si="10"/>
        <v>140500736.32011038</v>
      </c>
      <c r="W20" s="64">
        <f t="shared" si="2"/>
        <v>130022397.28011039</v>
      </c>
      <c r="X20" s="64">
        <v>107772613.9008424</v>
      </c>
      <c r="Y20" s="65">
        <f t="shared" si="3"/>
        <v>22249783.379267994</v>
      </c>
      <c r="Z20" s="64">
        <v>3634114.6358279996</v>
      </c>
      <c r="AA20" s="64">
        <v>18615668.743439995</v>
      </c>
      <c r="AB20" s="64">
        <v>10478339.039999999</v>
      </c>
      <c r="AC20" s="65">
        <f t="shared" si="4"/>
        <v>118250952.94084239</v>
      </c>
      <c r="AD20" s="64"/>
      <c r="AE20" s="64"/>
      <c r="AF20" s="25">
        <f t="shared" si="5"/>
        <v>212423951.32011038</v>
      </c>
    </row>
    <row r="21" spans="1:32" ht="59.4" customHeight="1" x14ac:dyDescent="0.35">
      <c r="A21" s="20">
        <f t="shared" si="6"/>
        <v>12</v>
      </c>
      <c r="B21" s="21" t="s">
        <v>34</v>
      </c>
      <c r="C21" s="22" t="s">
        <v>35</v>
      </c>
      <c r="D21" s="23">
        <v>1</v>
      </c>
      <c r="E21" s="64">
        <f t="shared" si="7"/>
        <v>0</v>
      </c>
      <c r="F21" s="64"/>
      <c r="G21" s="64"/>
      <c r="H21" s="64"/>
      <c r="I21" s="64">
        <f t="shared" si="0"/>
        <v>142904</v>
      </c>
      <c r="J21" s="64">
        <f t="shared" si="8"/>
        <v>0</v>
      </c>
      <c r="K21" s="64"/>
      <c r="L21" s="64"/>
      <c r="M21" s="64"/>
      <c r="N21" s="64"/>
      <c r="O21" s="64">
        <f t="shared" si="9"/>
        <v>142904</v>
      </c>
      <c r="P21" s="64">
        <v>142904</v>
      </c>
      <c r="Q21" s="64">
        <v>0</v>
      </c>
      <c r="R21" s="64"/>
      <c r="S21" s="64"/>
      <c r="T21" s="82"/>
      <c r="U21" s="65">
        <f t="shared" si="1"/>
        <v>142904</v>
      </c>
      <c r="V21" s="64">
        <f t="shared" si="10"/>
        <v>65479771.292415999</v>
      </c>
      <c r="W21" s="64">
        <f t="shared" si="2"/>
        <v>65479771.292415999</v>
      </c>
      <c r="X21" s="64">
        <v>7113471.6924160002</v>
      </c>
      <c r="Y21" s="65">
        <f t="shared" si="3"/>
        <v>58366299.600000001</v>
      </c>
      <c r="Z21" s="64"/>
      <c r="AA21" s="64">
        <v>58366299.600000001</v>
      </c>
      <c r="AB21" s="64"/>
      <c r="AC21" s="65">
        <f t="shared" si="4"/>
        <v>7113471.6924160002</v>
      </c>
      <c r="AD21" s="64"/>
      <c r="AE21" s="64"/>
      <c r="AF21" s="25">
        <f t="shared" si="5"/>
        <v>65622675.292415999</v>
      </c>
    </row>
    <row r="22" spans="1:32" ht="36" x14ac:dyDescent="0.35">
      <c r="A22" s="20">
        <f t="shared" si="6"/>
        <v>13</v>
      </c>
      <c r="B22" s="21" t="s">
        <v>36</v>
      </c>
      <c r="C22" s="23">
        <v>5155001</v>
      </c>
      <c r="D22" s="23">
        <v>1</v>
      </c>
      <c r="E22" s="64">
        <f t="shared" si="7"/>
        <v>0</v>
      </c>
      <c r="F22" s="64"/>
      <c r="G22" s="64"/>
      <c r="H22" s="64"/>
      <c r="I22" s="64">
        <f t="shared" si="0"/>
        <v>0</v>
      </c>
      <c r="J22" s="64">
        <f t="shared" si="8"/>
        <v>0</v>
      </c>
      <c r="K22" s="64"/>
      <c r="L22" s="64"/>
      <c r="M22" s="64"/>
      <c r="N22" s="64"/>
      <c r="O22" s="64">
        <f t="shared" si="9"/>
        <v>0</v>
      </c>
      <c r="P22" s="64"/>
      <c r="Q22" s="64"/>
      <c r="R22" s="64"/>
      <c r="S22" s="64"/>
      <c r="T22" s="82"/>
      <c r="U22" s="65">
        <f t="shared" si="1"/>
        <v>0</v>
      </c>
      <c r="V22" s="64">
        <f t="shared" si="10"/>
        <v>0</v>
      </c>
      <c r="W22" s="64">
        <f t="shared" si="2"/>
        <v>0</v>
      </c>
      <c r="X22" s="64"/>
      <c r="Y22" s="65">
        <f t="shared" si="3"/>
        <v>0</v>
      </c>
      <c r="Z22" s="64"/>
      <c r="AA22" s="64"/>
      <c r="AB22" s="64"/>
      <c r="AC22" s="65">
        <f t="shared" si="4"/>
        <v>0</v>
      </c>
      <c r="AD22" s="64"/>
      <c r="AE22" s="64"/>
      <c r="AF22" s="35">
        <f t="shared" si="5"/>
        <v>0</v>
      </c>
    </row>
    <row r="23" spans="1:32" ht="54" x14ac:dyDescent="0.35">
      <c r="A23" s="20">
        <f t="shared" si="6"/>
        <v>14</v>
      </c>
      <c r="B23" s="21" t="s">
        <v>37</v>
      </c>
      <c r="C23" s="22" t="s">
        <v>38</v>
      </c>
      <c r="D23" s="23">
        <v>1</v>
      </c>
      <c r="E23" s="64">
        <f t="shared" si="7"/>
        <v>0</v>
      </c>
      <c r="F23" s="64"/>
      <c r="G23" s="64"/>
      <c r="H23" s="64"/>
      <c r="I23" s="64">
        <f t="shared" si="0"/>
        <v>31166099.082854137</v>
      </c>
      <c r="J23" s="64">
        <f t="shared" si="8"/>
        <v>0</v>
      </c>
      <c r="K23" s="64"/>
      <c r="L23" s="64"/>
      <c r="M23" s="64"/>
      <c r="N23" s="64">
        <v>20448299.082854137</v>
      </c>
      <c r="O23" s="64">
        <f t="shared" si="9"/>
        <v>10717800</v>
      </c>
      <c r="P23" s="64">
        <v>10717800</v>
      </c>
      <c r="Q23" s="64"/>
      <c r="R23" s="64"/>
      <c r="S23" s="64"/>
      <c r="T23" s="82"/>
      <c r="U23" s="65">
        <f t="shared" si="1"/>
        <v>31166099.082854137</v>
      </c>
      <c r="V23" s="64">
        <f t="shared" si="10"/>
        <v>0</v>
      </c>
      <c r="W23" s="64">
        <f t="shared" si="2"/>
        <v>0</v>
      </c>
      <c r="X23" s="64"/>
      <c r="Y23" s="65">
        <f t="shared" si="3"/>
        <v>0</v>
      </c>
      <c r="Z23" s="64"/>
      <c r="AA23" s="64"/>
      <c r="AB23" s="64"/>
      <c r="AC23" s="65">
        <f t="shared" si="4"/>
        <v>0</v>
      </c>
      <c r="AD23" s="64"/>
      <c r="AE23" s="64"/>
      <c r="AF23" s="25">
        <f t="shared" si="5"/>
        <v>31166099.082854137</v>
      </c>
    </row>
    <row r="24" spans="1:32" ht="72" x14ac:dyDescent="0.35">
      <c r="A24" s="20">
        <f t="shared" si="6"/>
        <v>15</v>
      </c>
      <c r="B24" s="27" t="s">
        <v>39</v>
      </c>
      <c r="C24" s="28" t="s">
        <v>40</v>
      </c>
      <c r="D24" s="23">
        <v>1</v>
      </c>
      <c r="E24" s="64">
        <f t="shared" si="7"/>
        <v>0</v>
      </c>
      <c r="F24" s="64"/>
      <c r="G24" s="64"/>
      <c r="H24" s="64"/>
      <c r="I24" s="64">
        <f t="shared" si="0"/>
        <v>1622990</v>
      </c>
      <c r="J24" s="64">
        <f t="shared" si="8"/>
        <v>0</v>
      </c>
      <c r="K24" s="64"/>
      <c r="L24" s="64"/>
      <c r="M24" s="64"/>
      <c r="N24" s="64"/>
      <c r="O24" s="64">
        <f t="shared" si="9"/>
        <v>1622990</v>
      </c>
      <c r="P24" s="64">
        <v>1622990</v>
      </c>
      <c r="Q24" s="64"/>
      <c r="R24" s="64"/>
      <c r="S24" s="64"/>
      <c r="T24" s="82"/>
      <c r="U24" s="65">
        <f t="shared" si="1"/>
        <v>1622990</v>
      </c>
      <c r="V24" s="64">
        <f t="shared" si="10"/>
        <v>0</v>
      </c>
      <c r="W24" s="64">
        <f t="shared" si="2"/>
        <v>0</v>
      </c>
      <c r="X24" s="64"/>
      <c r="Y24" s="65">
        <f t="shared" si="3"/>
        <v>0</v>
      </c>
      <c r="Z24" s="64"/>
      <c r="AA24" s="64"/>
      <c r="AB24" s="64"/>
      <c r="AC24" s="65">
        <f t="shared" si="4"/>
        <v>0</v>
      </c>
      <c r="AD24" s="64"/>
      <c r="AE24" s="64"/>
      <c r="AF24" s="25">
        <f t="shared" si="5"/>
        <v>1622990</v>
      </c>
    </row>
    <row r="25" spans="1:32" ht="40.65" customHeight="1" x14ac:dyDescent="0.35">
      <c r="A25" s="20">
        <f t="shared" si="6"/>
        <v>16</v>
      </c>
      <c r="B25" s="21" t="s">
        <v>41</v>
      </c>
      <c r="C25" s="23">
        <v>2301165</v>
      </c>
      <c r="D25" s="23">
        <v>1</v>
      </c>
      <c r="E25" s="64">
        <f t="shared" si="7"/>
        <v>0</v>
      </c>
      <c r="F25" s="64"/>
      <c r="G25" s="64"/>
      <c r="H25" s="64"/>
      <c r="I25" s="64">
        <f t="shared" si="0"/>
        <v>0</v>
      </c>
      <c r="J25" s="64">
        <f t="shared" si="8"/>
        <v>0</v>
      </c>
      <c r="K25" s="64"/>
      <c r="L25" s="64"/>
      <c r="M25" s="64"/>
      <c r="N25" s="64"/>
      <c r="O25" s="64">
        <f t="shared" si="9"/>
        <v>0</v>
      </c>
      <c r="P25" s="64"/>
      <c r="Q25" s="64"/>
      <c r="R25" s="64"/>
      <c r="S25" s="64"/>
      <c r="T25" s="82"/>
      <c r="U25" s="65">
        <f t="shared" si="1"/>
        <v>0</v>
      </c>
      <c r="V25" s="64">
        <f t="shared" si="10"/>
        <v>0</v>
      </c>
      <c r="W25" s="64">
        <f t="shared" si="2"/>
        <v>0</v>
      </c>
      <c r="X25" s="64"/>
      <c r="Y25" s="65">
        <f t="shared" si="3"/>
        <v>0</v>
      </c>
      <c r="Z25" s="64"/>
      <c r="AA25" s="64"/>
      <c r="AB25" s="64"/>
      <c r="AC25" s="65">
        <f t="shared" si="4"/>
        <v>0</v>
      </c>
      <c r="AD25" s="64"/>
      <c r="AE25" s="64">
        <v>169352915.54000002</v>
      </c>
      <c r="AF25" s="25">
        <f t="shared" si="5"/>
        <v>169352915.54000002</v>
      </c>
    </row>
    <row r="26" spans="1:32" ht="36" x14ac:dyDescent="0.35">
      <c r="A26" s="20">
        <f t="shared" si="6"/>
        <v>17</v>
      </c>
      <c r="B26" s="21" t="s">
        <v>42</v>
      </c>
      <c r="C26" s="23">
        <v>2141002</v>
      </c>
      <c r="D26" s="23">
        <v>1</v>
      </c>
      <c r="E26" s="64">
        <f t="shared" si="7"/>
        <v>0</v>
      </c>
      <c r="F26" s="64"/>
      <c r="G26" s="64"/>
      <c r="H26" s="64"/>
      <c r="I26" s="64">
        <f t="shared" si="0"/>
        <v>5393550</v>
      </c>
      <c r="J26" s="64">
        <f t="shared" si="8"/>
        <v>0</v>
      </c>
      <c r="K26" s="64"/>
      <c r="L26" s="64"/>
      <c r="M26" s="64"/>
      <c r="N26" s="64"/>
      <c r="O26" s="64">
        <f t="shared" si="9"/>
        <v>5393550</v>
      </c>
      <c r="P26" s="64">
        <v>0</v>
      </c>
      <c r="Q26" s="64">
        <v>5393550</v>
      </c>
      <c r="R26" s="64"/>
      <c r="S26" s="64"/>
      <c r="T26" s="82"/>
      <c r="U26" s="65">
        <f t="shared" si="1"/>
        <v>5393550</v>
      </c>
      <c r="V26" s="64">
        <f t="shared" si="10"/>
        <v>182162526.19677058</v>
      </c>
      <c r="W26" s="64">
        <f t="shared" si="2"/>
        <v>176863276.15677059</v>
      </c>
      <c r="X26" s="64">
        <v>154754711.0442906</v>
      </c>
      <c r="Y26" s="65">
        <f t="shared" si="3"/>
        <v>22108565.11248</v>
      </c>
      <c r="Z26" s="64">
        <v>22108565.11248</v>
      </c>
      <c r="AA26" s="64"/>
      <c r="AB26" s="64">
        <v>5299250.04</v>
      </c>
      <c r="AC26" s="65">
        <f t="shared" si="4"/>
        <v>160053961.08429059</v>
      </c>
      <c r="AD26" s="64"/>
      <c r="AE26" s="64"/>
      <c r="AF26" s="25">
        <f t="shared" si="5"/>
        <v>187556076.19677058</v>
      </c>
    </row>
    <row r="27" spans="1:32" ht="54" x14ac:dyDescent="0.35">
      <c r="A27" s="20">
        <f t="shared" si="6"/>
        <v>18</v>
      </c>
      <c r="B27" s="21" t="s">
        <v>43</v>
      </c>
      <c r="C27" s="23">
        <v>2141010</v>
      </c>
      <c r="D27" s="23">
        <v>1</v>
      </c>
      <c r="E27" s="64">
        <f t="shared" si="7"/>
        <v>34171055.280000001</v>
      </c>
      <c r="F27" s="64">
        <v>33832728</v>
      </c>
      <c r="G27" s="64">
        <v>338327.28</v>
      </c>
      <c r="H27" s="64"/>
      <c r="I27" s="64">
        <f t="shared" si="0"/>
        <v>201703362.4118205</v>
      </c>
      <c r="J27" s="64">
        <f t="shared" si="8"/>
        <v>123273517.45182049</v>
      </c>
      <c r="K27" s="64">
        <v>106520306.98182049</v>
      </c>
      <c r="L27" s="64">
        <v>8830571.3600000013</v>
      </c>
      <c r="M27" s="64">
        <v>7922639.1100000003</v>
      </c>
      <c r="N27" s="64">
        <v>12160973.24</v>
      </c>
      <c r="O27" s="64">
        <f t="shared" si="9"/>
        <v>66268871.720000006</v>
      </c>
      <c r="P27" s="64">
        <v>1891454.0000000075</v>
      </c>
      <c r="Q27" s="64">
        <v>22652910</v>
      </c>
      <c r="R27" s="64">
        <v>41724507.719999999</v>
      </c>
      <c r="S27" s="64"/>
      <c r="T27" s="82"/>
      <c r="U27" s="65">
        <f t="shared" si="1"/>
        <v>235874417.6918205</v>
      </c>
      <c r="V27" s="64">
        <f t="shared" si="10"/>
        <v>887960713.42575681</v>
      </c>
      <c r="W27" s="64">
        <f t="shared" si="2"/>
        <v>841498394.74575686</v>
      </c>
      <c r="X27" s="64">
        <v>787703115.8996768</v>
      </c>
      <c r="Y27" s="65">
        <f t="shared" si="3"/>
        <v>53795278.846080005</v>
      </c>
      <c r="Z27" s="64">
        <v>23066094.428639997</v>
      </c>
      <c r="AA27" s="64">
        <v>30729184.417440005</v>
      </c>
      <c r="AB27" s="64">
        <v>46462318.679999992</v>
      </c>
      <c r="AC27" s="65">
        <f t="shared" si="4"/>
        <v>834165434.57967675</v>
      </c>
      <c r="AD27" s="64"/>
      <c r="AE27" s="64">
        <v>1637520.4</v>
      </c>
      <c r="AF27" s="25">
        <f t="shared" si="5"/>
        <v>1125472651.5175774</v>
      </c>
    </row>
    <row r="28" spans="1:32" ht="54" x14ac:dyDescent="0.35">
      <c r="A28" s="20">
        <f t="shared" si="6"/>
        <v>19</v>
      </c>
      <c r="B28" s="21" t="s">
        <v>44</v>
      </c>
      <c r="C28" s="23">
        <v>2144011</v>
      </c>
      <c r="D28" s="23">
        <v>1</v>
      </c>
      <c r="E28" s="64">
        <f t="shared" si="7"/>
        <v>0</v>
      </c>
      <c r="F28" s="64"/>
      <c r="G28" s="64"/>
      <c r="H28" s="64"/>
      <c r="I28" s="83">
        <f t="shared" si="0"/>
        <v>11916849.211819299</v>
      </c>
      <c r="J28" s="64">
        <f t="shared" si="8"/>
        <v>0</v>
      </c>
      <c r="K28" s="64"/>
      <c r="L28" s="64"/>
      <c r="M28" s="64"/>
      <c r="N28" s="64">
        <v>11916849.211819299</v>
      </c>
      <c r="O28" s="64">
        <f t="shared" si="9"/>
        <v>0</v>
      </c>
      <c r="P28" s="64">
        <v>0</v>
      </c>
      <c r="Q28" s="64">
        <v>0</v>
      </c>
      <c r="R28" s="64"/>
      <c r="S28" s="64"/>
      <c r="T28" s="82"/>
      <c r="U28" s="65">
        <f t="shared" si="1"/>
        <v>11916849.211819299</v>
      </c>
      <c r="V28" s="64">
        <f t="shared" si="10"/>
        <v>396741855.04835927</v>
      </c>
      <c r="W28" s="64">
        <f t="shared" si="2"/>
        <v>390465391.84835929</v>
      </c>
      <c r="X28" s="64">
        <v>379869061.48835927</v>
      </c>
      <c r="Y28" s="65">
        <f t="shared" si="3"/>
        <v>10596330.359999999</v>
      </c>
      <c r="Z28" s="64">
        <v>10596330.359999999</v>
      </c>
      <c r="AA28" s="64"/>
      <c r="AB28" s="64">
        <v>6276463.2000000002</v>
      </c>
      <c r="AC28" s="65">
        <f t="shared" si="4"/>
        <v>386145524.68835926</v>
      </c>
      <c r="AD28" s="64"/>
      <c r="AE28" s="64"/>
      <c r="AF28" s="25">
        <f t="shared" si="5"/>
        <v>408658704.26017857</v>
      </c>
    </row>
    <row r="29" spans="1:32" ht="36" x14ac:dyDescent="0.35">
      <c r="A29" s="20">
        <f t="shared" si="6"/>
        <v>20</v>
      </c>
      <c r="B29" s="21" t="s">
        <v>45</v>
      </c>
      <c r="C29" s="23">
        <v>2241001</v>
      </c>
      <c r="D29" s="23">
        <v>1</v>
      </c>
      <c r="E29" s="64">
        <f t="shared" si="7"/>
        <v>69924751.429999992</v>
      </c>
      <c r="F29" s="64">
        <v>69232427.159999996</v>
      </c>
      <c r="G29" s="64">
        <v>692324.27</v>
      </c>
      <c r="H29" s="64"/>
      <c r="I29" s="64">
        <f t="shared" si="0"/>
        <v>69409027.18266879</v>
      </c>
      <c r="J29" s="64">
        <f t="shared" si="8"/>
        <v>33592950.18266879</v>
      </c>
      <c r="K29" s="64">
        <v>1115894.3924128001</v>
      </c>
      <c r="L29" s="64">
        <v>32477055.790255994</v>
      </c>
      <c r="M29" s="64"/>
      <c r="N29" s="64">
        <v>7827164</v>
      </c>
      <c r="O29" s="64">
        <f t="shared" si="9"/>
        <v>27988913</v>
      </c>
      <c r="P29" s="64">
        <v>18604136</v>
      </c>
      <c r="Q29" s="64">
        <v>9384777</v>
      </c>
      <c r="R29" s="64"/>
      <c r="S29" s="64"/>
      <c r="T29" s="82"/>
      <c r="U29" s="65">
        <f t="shared" si="1"/>
        <v>139333778.61266878</v>
      </c>
      <c r="V29" s="64">
        <f t="shared" si="10"/>
        <v>75513729.3364788</v>
      </c>
      <c r="W29" s="64">
        <f t="shared" si="2"/>
        <v>75513729.3364788</v>
      </c>
      <c r="X29" s="64">
        <v>67944921.936478794</v>
      </c>
      <c r="Y29" s="65">
        <f t="shared" si="3"/>
        <v>7568807.3999999994</v>
      </c>
      <c r="Z29" s="64">
        <v>2459809.7999999998</v>
      </c>
      <c r="AA29" s="64">
        <v>5108997.5999999996</v>
      </c>
      <c r="AB29" s="64"/>
      <c r="AC29" s="65">
        <f t="shared" si="4"/>
        <v>67944921.936478794</v>
      </c>
      <c r="AD29" s="64"/>
      <c r="AE29" s="64"/>
      <c r="AF29" s="25">
        <f t="shared" si="5"/>
        <v>214847507.94914758</v>
      </c>
    </row>
    <row r="30" spans="1:32" ht="36" x14ac:dyDescent="0.35">
      <c r="A30" s="20">
        <f t="shared" si="6"/>
        <v>21</v>
      </c>
      <c r="B30" s="21" t="s">
        <v>46</v>
      </c>
      <c r="C30" s="23">
        <v>2241009</v>
      </c>
      <c r="D30" s="23">
        <v>1</v>
      </c>
      <c r="E30" s="64">
        <f t="shared" si="7"/>
        <v>106383969.33999999</v>
      </c>
      <c r="F30" s="64">
        <v>105330662.70999999</v>
      </c>
      <c r="G30" s="64">
        <v>1053306.6299999999</v>
      </c>
      <c r="H30" s="64"/>
      <c r="I30" s="64">
        <f t="shared" si="0"/>
        <v>104403400.69779357</v>
      </c>
      <c r="J30" s="64">
        <f t="shared" si="8"/>
        <v>84236137.297793582</v>
      </c>
      <c r="K30" s="64">
        <v>1978176.4229136</v>
      </c>
      <c r="L30" s="64">
        <v>82257960.874879986</v>
      </c>
      <c r="M30" s="64"/>
      <c r="N30" s="64">
        <v>1613451.4</v>
      </c>
      <c r="O30" s="64">
        <f t="shared" si="9"/>
        <v>18553812</v>
      </c>
      <c r="P30" s="64">
        <v>0</v>
      </c>
      <c r="Q30" s="64">
        <v>18553812</v>
      </c>
      <c r="R30" s="64"/>
      <c r="S30" s="64"/>
      <c r="T30" s="82"/>
      <c r="U30" s="65">
        <f t="shared" si="1"/>
        <v>210787370.03779358</v>
      </c>
      <c r="V30" s="64">
        <f t="shared" si="10"/>
        <v>119332517.9756352</v>
      </c>
      <c r="W30" s="64">
        <f t="shared" si="2"/>
        <v>119332517.9756352</v>
      </c>
      <c r="X30" s="64">
        <v>64265711.289835192</v>
      </c>
      <c r="Y30" s="65">
        <f t="shared" si="3"/>
        <v>55066806.685800001</v>
      </c>
      <c r="Z30" s="64"/>
      <c r="AA30" s="64">
        <v>55066806.685800001</v>
      </c>
      <c r="AB30" s="64"/>
      <c r="AC30" s="65">
        <f t="shared" si="4"/>
        <v>64265711.289835192</v>
      </c>
      <c r="AD30" s="64"/>
      <c r="AE30" s="64"/>
      <c r="AF30" s="25">
        <f t="shared" si="5"/>
        <v>330119888.01342881</v>
      </c>
    </row>
    <row r="31" spans="1:32" ht="25.65" customHeight="1" x14ac:dyDescent="0.35">
      <c r="A31" s="20">
        <f t="shared" si="6"/>
        <v>22</v>
      </c>
      <c r="B31" s="26" t="s">
        <v>47</v>
      </c>
      <c r="C31" s="23">
        <v>2148001</v>
      </c>
      <c r="D31" s="23">
        <v>1</v>
      </c>
      <c r="E31" s="64">
        <f t="shared" si="7"/>
        <v>0</v>
      </c>
      <c r="F31" s="64"/>
      <c r="G31" s="64"/>
      <c r="H31" s="64"/>
      <c r="I31" s="64">
        <f t="shared" si="0"/>
        <v>90984225.409999996</v>
      </c>
      <c r="J31" s="64">
        <f t="shared" si="8"/>
        <v>0</v>
      </c>
      <c r="K31" s="64"/>
      <c r="L31" s="64"/>
      <c r="M31" s="64"/>
      <c r="N31" s="64">
        <v>1647757</v>
      </c>
      <c r="O31" s="64">
        <f t="shared" si="9"/>
        <v>89336468.409999996</v>
      </c>
      <c r="P31" s="64">
        <v>88797113.409999996</v>
      </c>
      <c r="Q31" s="64">
        <v>539355</v>
      </c>
      <c r="R31" s="64"/>
      <c r="S31" s="64"/>
      <c r="T31" s="82"/>
      <c r="U31" s="65">
        <f t="shared" si="1"/>
        <v>90984225.409999996</v>
      </c>
      <c r="V31" s="64">
        <f t="shared" si="10"/>
        <v>168284827.0117</v>
      </c>
      <c r="W31" s="64">
        <f t="shared" si="2"/>
        <v>168284827.0117</v>
      </c>
      <c r="X31" s="64">
        <v>146053533.1717</v>
      </c>
      <c r="Y31" s="65">
        <f t="shared" si="3"/>
        <v>22231293.839999992</v>
      </c>
      <c r="Z31" s="64"/>
      <c r="AA31" s="64">
        <v>22231293.839999992</v>
      </c>
      <c r="AB31" s="64"/>
      <c r="AC31" s="65">
        <f t="shared" si="4"/>
        <v>146053533.1717</v>
      </c>
      <c r="AD31" s="64"/>
      <c r="AE31" s="64"/>
      <c r="AF31" s="25">
        <f t="shared" si="5"/>
        <v>259269052.4217</v>
      </c>
    </row>
    <row r="32" spans="1:32" x14ac:dyDescent="0.35">
      <c r="A32" s="20">
        <f t="shared" si="6"/>
        <v>23</v>
      </c>
      <c r="B32" s="21" t="s">
        <v>48</v>
      </c>
      <c r="C32" s="23">
        <v>2148002</v>
      </c>
      <c r="D32" s="23">
        <v>1</v>
      </c>
      <c r="E32" s="64">
        <f t="shared" si="7"/>
        <v>0</v>
      </c>
      <c r="F32" s="64"/>
      <c r="G32" s="64"/>
      <c r="H32" s="64"/>
      <c r="I32" s="64">
        <f t="shared" si="0"/>
        <v>32401891.640000001</v>
      </c>
      <c r="J32" s="64">
        <f t="shared" si="8"/>
        <v>0</v>
      </c>
      <c r="K32" s="64"/>
      <c r="L32" s="64"/>
      <c r="M32" s="64"/>
      <c r="N32" s="64">
        <v>1081933.7000000002</v>
      </c>
      <c r="O32" s="64">
        <f t="shared" si="9"/>
        <v>31319957.940000001</v>
      </c>
      <c r="P32" s="64">
        <v>31050280.440000001</v>
      </c>
      <c r="Q32" s="64">
        <v>269677.5</v>
      </c>
      <c r="R32" s="64"/>
      <c r="S32" s="64"/>
      <c r="T32" s="82"/>
      <c r="U32" s="65">
        <f t="shared" si="1"/>
        <v>32401891.640000001</v>
      </c>
      <c r="V32" s="64">
        <f t="shared" si="10"/>
        <v>85026385.039399996</v>
      </c>
      <c r="W32" s="64">
        <f t="shared" si="2"/>
        <v>85026385.039399996</v>
      </c>
      <c r="X32" s="64">
        <v>76205578.63939999</v>
      </c>
      <c r="Y32" s="65">
        <f t="shared" si="3"/>
        <v>8820806.4000000004</v>
      </c>
      <c r="Z32" s="64"/>
      <c r="AA32" s="64">
        <v>8820806.4000000004</v>
      </c>
      <c r="AB32" s="64"/>
      <c r="AC32" s="65">
        <f t="shared" si="4"/>
        <v>76205578.63939999</v>
      </c>
      <c r="AD32" s="64"/>
      <c r="AE32" s="64"/>
      <c r="AF32" s="25">
        <f t="shared" si="5"/>
        <v>117428276.6794</v>
      </c>
    </row>
    <row r="33" spans="1:32" x14ac:dyDescent="0.35">
      <c r="A33" s="20">
        <f t="shared" si="6"/>
        <v>24</v>
      </c>
      <c r="B33" s="26" t="s">
        <v>49</v>
      </c>
      <c r="C33" s="23">
        <v>2148004</v>
      </c>
      <c r="D33" s="23">
        <v>1</v>
      </c>
      <c r="E33" s="64">
        <f t="shared" si="7"/>
        <v>0</v>
      </c>
      <c r="F33" s="64"/>
      <c r="G33" s="64"/>
      <c r="H33" s="64"/>
      <c r="I33" s="64">
        <f t="shared" si="0"/>
        <v>16531506.949999999</v>
      </c>
      <c r="J33" s="64">
        <f t="shared" si="8"/>
        <v>0</v>
      </c>
      <c r="K33" s="64"/>
      <c r="L33" s="64"/>
      <c r="M33" s="64"/>
      <c r="N33" s="64">
        <v>1431807</v>
      </c>
      <c r="O33" s="64">
        <f t="shared" si="9"/>
        <v>15099699.949999999</v>
      </c>
      <c r="P33" s="64">
        <v>14937893.449999999</v>
      </c>
      <c r="Q33" s="64">
        <v>161806.5</v>
      </c>
      <c r="R33" s="64"/>
      <c r="S33" s="64"/>
      <c r="T33" s="82"/>
      <c r="U33" s="65">
        <f t="shared" si="1"/>
        <v>16531506.949999999</v>
      </c>
      <c r="V33" s="64">
        <f t="shared" si="10"/>
        <v>100393164.44919997</v>
      </c>
      <c r="W33" s="64">
        <f t="shared" si="2"/>
        <v>100393164.44919997</v>
      </c>
      <c r="X33" s="64">
        <v>93900444.929199979</v>
      </c>
      <c r="Y33" s="65">
        <f t="shared" si="3"/>
        <v>6492719.5199999996</v>
      </c>
      <c r="Z33" s="64"/>
      <c r="AA33" s="64">
        <v>6492719.5199999996</v>
      </c>
      <c r="AB33" s="64"/>
      <c r="AC33" s="65">
        <f t="shared" si="4"/>
        <v>93900444.929199979</v>
      </c>
      <c r="AD33" s="64"/>
      <c r="AE33" s="64"/>
      <c r="AF33" s="25">
        <f t="shared" si="5"/>
        <v>116924671.39919998</v>
      </c>
    </row>
    <row r="34" spans="1:32" ht="36" x14ac:dyDescent="0.35">
      <c r="A34" s="20">
        <f t="shared" si="6"/>
        <v>25</v>
      </c>
      <c r="B34" s="26" t="s">
        <v>50</v>
      </c>
      <c r="C34" s="23">
        <v>2101003</v>
      </c>
      <c r="D34" s="23">
        <v>1</v>
      </c>
      <c r="E34" s="64">
        <f t="shared" si="7"/>
        <v>72311434.799999997</v>
      </c>
      <c r="F34" s="64">
        <v>71595480</v>
      </c>
      <c r="G34" s="64">
        <v>715954.8</v>
      </c>
      <c r="H34" s="64"/>
      <c r="I34" s="64">
        <f t="shared" si="0"/>
        <v>215957746.1861881</v>
      </c>
      <c r="J34" s="64">
        <f t="shared" si="8"/>
        <v>125592758.37231073</v>
      </c>
      <c r="K34" s="64">
        <v>106636854.99231073</v>
      </c>
      <c r="L34" s="64">
        <v>8839020.3200000003</v>
      </c>
      <c r="M34" s="64">
        <v>10116883.060000001</v>
      </c>
      <c r="N34" s="64">
        <v>20774848.053877365</v>
      </c>
      <c r="O34" s="64">
        <f t="shared" si="9"/>
        <v>69590139.75999999</v>
      </c>
      <c r="P34" s="64">
        <v>760559.99999999255</v>
      </c>
      <c r="Q34" s="64">
        <v>16180650</v>
      </c>
      <c r="R34" s="64">
        <v>52648929.759999998</v>
      </c>
      <c r="S34" s="64"/>
      <c r="T34" s="82"/>
      <c r="U34" s="65">
        <f t="shared" si="1"/>
        <v>288269180.98618811</v>
      </c>
      <c r="V34" s="64">
        <f t="shared" si="10"/>
        <v>76024346.177951992</v>
      </c>
      <c r="W34" s="64">
        <f t="shared" si="2"/>
        <v>76024346.177951992</v>
      </c>
      <c r="X34" s="64"/>
      <c r="Y34" s="65">
        <f t="shared" si="3"/>
        <v>76024346.177951992</v>
      </c>
      <c r="Z34" s="64"/>
      <c r="AA34" s="64">
        <v>76024346.177951992</v>
      </c>
      <c r="AB34" s="64"/>
      <c r="AC34" s="65">
        <f t="shared" si="4"/>
        <v>0</v>
      </c>
      <c r="AD34" s="64"/>
      <c r="AE34" s="64"/>
      <c r="AF34" s="25">
        <f t="shared" si="5"/>
        <v>364293527.16414011</v>
      </c>
    </row>
    <row r="35" spans="1:32" ht="39" customHeight="1" x14ac:dyDescent="0.35">
      <c r="A35" s="20">
        <f t="shared" si="6"/>
        <v>26</v>
      </c>
      <c r="B35" s="26" t="s">
        <v>51</v>
      </c>
      <c r="C35" s="23">
        <v>2141005</v>
      </c>
      <c r="D35" s="23">
        <v>1</v>
      </c>
      <c r="E35" s="64">
        <f t="shared" si="7"/>
        <v>29108124.050000001</v>
      </c>
      <c r="F35" s="64">
        <v>28819924.800000001</v>
      </c>
      <c r="G35" s="64">
        <v>288199.25</v>
      </c>
      <c r="H35" s="64"/>
      <c r="I35" s="64">
        <f t="shared" si="0"/>
        <v>114257665.40362976</v>
      </c>
      <c r="J35" s="64">
        <f t="shared" si="8"/>
        <v>71220325.043629766</v>
      </c>
      <c r="K35" s="64">
        <v>60063726.543629766</v>
      </c>
      <c r="L35" s="64">
        <v>4979253.7600000007</v>
      </c>
      <c r="M35" s="64">
        <v>6177344.7400000002</v>
      </c>
      <c r="N35" s="64">
        <v>3397528</v>
      </c>
      <c r="O35" s="64">
        <f t="shared" si="9"/>
        <v>39639812.359999999</v>
      </c>
      <c r="P35" s="64">
        <v>190140</v>
      </c>
      <c r="Q35" s="64">
        <v>15101940</v>
      </c>
      <c r="R35" s="64">
        <v>24347732.359999999</v>
      </c>
      <c r="S35" s="64"/>
      <c r="T35" s="82"/>
      <c r="U35" s="65">
        <f t="shared" si="1"/>
        <v>143365789.45362976</v>
      </c>
      <c r="V35" s="64">
        <f t="shared" si="10"/>
        <v>39496923.037728004</v>
      </c>
      <c r="W35" s="64">
        <f t="shared" si="2"/>
        <v>39496923.037728004</v>
      </c>
      <c r="X35" s="64"/>
      <c r="Y35" s="65">
        <f t="shared" si="3"/>
        <v>39496923.037728004</v>
      </c>
      <c r="Z35" s="64"/>
      <c r="AA35" s="64">
        <v>39496923.037728004</v>
      </c>
      <c r="AB35" s="64"/>
      <c r="AC35" s="65">
        <f t="shared" si="4"/>
        <v>0</v>
      </c>
      <c r="AD35" s="64"/>
      <c r="AE35" s="64"/>
      <c r="AF35" s="25">
        <f t="shared" si="5"/>
        <v>182862712.49135777</v>
      </c>
    </row>
    <row r="36" spans="1:32" ht="36" x14ac:dyDescent="0.35">
      <c r="A36" s="20">
        <f t="shared" si="6"/>
        <v>27</v>
      </c>
      <c r="B36" s="21" t="s">
        <v>52</v>
      </c>
      <c r="C36" s="23">
        <v>2101006</v>
      </c>
      <c r="D36" s="23">
        <v>1</v>
      </c>
      <c r="E36" s="64">
        <f t="shared" si="7"/>
        <v>60892205.369999997</v>
      </c>
      <c r="F36" s="64">
        <v>60289312.25</v>
      </c>
      <c r="G36" s="64">
        <v>602893.12</v>
      </c>
      <c r="H36" s="64"/>
      <c r="I36" s="64">
        <f t="shared" si="0"/>
        <v>202191621.06374678</v>
      </c>
      <c r="J36" s="64">
        <f t="shared" si="8"/>
        <v>106504000.31086048</v>
      </c>
      <c r="K36" s="64">
        <v>91955518.93086049</v>
      </c>
      <c r="L36" s="64">
        <v>7622370.0800000001</v>
      </c>
      <c r="M36" s="64">
        <v>6926111.2999999998</v>
      </c>
      <c r="N36" s="64">
        <v>35318977.492886312</v>
      </c>
      <c r="O36" s="64">
        <f t="shared" si="9"/>
        <v>60368643.25999999</v>
      </c>
      <c r="P36" s="64">
        <v>1178867.9999999925</v>
      </c>
      <c r="Q36" s="64">
        <v>25507176.66</v>
      </c>
      <c r="R36" s="64">
        <v>33682598.600000001</v>
      </c>
      <c r="S36" s="64"/>
      <c r="T36" s="82"/>
      <c r="U36" s="65">
        <f t="shared" si="1"/>
        <v>263083826.43374678</v>
      </c>
      <c r="V36" s="64">
        <f t="shared" si="10"/>
        <v>101684963.56371997</v>
      </c>
      <c r="W36" s="64">
        <f t="shared" si="2"/>
        <v>101684963.56371997</v>
      </c>
      <c r="X36" s="64">
        <v>23779906.788399998</v>
      </c>
      <c r="Y36" s="65">
        <f t="shared" si="3"/>
        <v>77905056.775319979</v>
      </c>
      <c r="Z36" s="64"/>
      <c r="AA36" s="64">
        <v>77905056.775319979</v>
      </c>
      <c r="AB36" s="64"/>
      <c r="AC36" s="65">
        <f t="shared" si="4"/>
        <v>23779906.788399998</v>
      </c>
      <c r="AD36" s="64"/>
      <c r="AE36" s="64"/>
      <c r="AF36" s="25">
        <f t="shared" si="5"/>
        <v>364768789.99746674</v>
      </c>
    </row>
    <row r="37" spans="1:32" ht="36" x14ac:dyDescent="0.35">
      <c r="A37" s="20">
        <f t="shared" si="6"/>
        <v>28</v>
      </c>
      <c r="B37" s="26" t="s">
        <v>53</v>
      </c>
      <c r="C37" s="23">
        <v>2101007</v>
      </c>
      <c r="D37" s="23">
        <v>1</v>
      </c>
      <c r="E37" s="64">
        <f t="shared" si="7"/>
        <v>103806948.72999999</v>
      </c>
      <c r="F37" s="64">
        <v>102779157.16</v>
      </c>
      <c r="G37" s="64">
        <v>1027791.57</v>
      </c>
      <c r="H37" s="64"/>
      <c r="I37" s="64">
        <f t="shared" si="0"/>
        <v>85789444.359529927</v>
      </c>
      <c r="J37" s="64">
        <f t="shared" si="8"/>
        <v>61722381.479529925</v>
      </c>
      <c r="K37" s="64">
        <v>39413021.084937923</v>
      </c>
      <c r="L37" s="64">
        <v>18535158.294591997</v>
      </c>
      <c r="M37" s="64">
        <v>3774202.1</v>
      </c>
      <c r="N37" s="64">
        <v>3693421.4000000004</v>
      </c>
      <c r="O37" s="64">
        <f t="shared" si="9"/>
        <v>20373641.480000004</v>
      </c>
      <c r="P37" s="64">
        <v>19014.000000003725</v>
      </c>
      <c r="Q37" s="64">
        <v>10787100</v>
      </c>
      <c r="R37" s="64">
        <v>9567527.4800000004</v>
      </c>
      <c r="S37" s="64"/>
      <c r="T37" s="82"/>
      <c r="U37" s="65">
        <f t="shared" si="1"/>
        <v>189596393.08952993</v>
      </c>
      <c r="V37" s="64">
        <f t="shared" si="10"/>
        <v>28913550.798240002</v>
      </c>
      <c r="W37" s="64">
        <f t="shared" si="2"/>
        <v>28913550.798240002</v>
      </c>
      <c r="X37" s="64"/>
      <c r="Y37" s="65">
        <f t="shared" si="3"/>
        <v>28913550.798240002</v>
      </c>
      <c r="Z37" s="64"/>
      <c r="AA37" s="64">
        <v>28913550.798240002</v>
      </c>
      <c r="AB37" s="64"/>
      <c r="AC37" s="65">
        <f t="shared" si="4"/>
        <v>0</v>
      </c>
      <c r="AD37" s="64"/>
      <c r="AE37" s="64"/>
      <c r="AF37" s="25">
        <f t="shared" si="5"/>
        <v>218509943.88776994</v>
      </c>
    </row>
    <row r="38" spans="1:32" ht="36" x14ac:dyDescent="0.35">
      <c r="A38" s="20">
        <f t="shared" si="6"/>
        <v>29</v>
      </c>
      <c r="B38" s="26" t="s">
        <v>54</v>
      </c>
      <c r="C38" s="23">
        <v>2101008</v>
      </c>
      <c r="D38" s="23">
        <v>1</v>
      </c>
      <c r="E38" s="64">
        <f t="shared" si="7"/>
        <v>65957242</v>
      </c>
      <c r="F38" s="64">
        <v>65304200</v>
      </c>
      <c r="G38" s="64">
        <v>653042</v>
      </c>
      <c r="H38" s="64"/>
      <c r="I38" s="64">
        <f t="shared" si="0"/>
        <v>76985386.530680969</v>
      </c>
      <c r="J38" s="64">
        <f t="shared" si="8"/>
        <v>44501459.890680969</v>
      </c>
      <c r="K38" s="64">
        <v>27388242.856092166</v>
      </c>
      <c r="L38" s="64">
        <v>14733364.114588797</v>
      </c>
      <c r="M38" s="64">
        <v>2379852.92</v>
      </c>
      <c r="N38" s="64">
        <v>1018436.1200000001</v>
      </c>
      <c r="O38" s="64">
        <f t="shared" si="9"/>
        <v>31465490.52</v>
      </c>
      <c r="P38" s="64">
        <v>10485414</v>
      </c>
      <c r="Q38" s="64">
        <v>12918630.960000001</v>
      </c>
      <c r="R38" s="64">
        <v>8061445.5599999996</v>
      </c>
      <c r="S38" s="64"/>
      <c r="T38" s="82"/>
      <c r="U38" s="65">
        <f t="shared" si="1"/>
        <v>142942628.53068095</v>
      </c>
      <c r="V38" s="64">
        <f t="shared" si="10"/>
        <v>23657099.759999998</v>
      </c>
      <c r="W38" s="64">
        <f t="shared" si="2"/>
        <v>23657099.759999998</v>
      </c>
      <c r="X38" s="64"/>
      <c r="Y38" s="65">
        <f t="shared" si="3"/>
        <v>23657099.759999998</v>
      </c>
      <c r="Z38" s="64"/>
      <c r="AA38" s="64">
        <v>23657099.759999998</v>
      </c>
      <c r="AB38" s="64"/>
      <c r="AC38" s="65">
        <f t="shared" si="4"/>
        <v>0</v>
      </c>
      <c r="AD38" s="64"/>
      <c r="AE38" s="64"/>
      <c r="AF38" s="25">
        <f t="shared" si="5"/>
        <v>166599728.29068094</v>
      </c>
    </row>
    <row r="39" spans="1:32" ht="36" x14ac:dyDescent="0.35">
      <c r="A39" s="20">
        <f t="shared" si="6"/>
        <v>30</v>
      </c>
      <c r="B39" s="26" t="s">
        <v>55</v>
      </c>
      <c r="C39" s="23">
        <v>2101011</v>
      </c>
      <c r="D39" s="23">
        <v>1</v>
      </c>
      <c r="E39" s="64">
        <f t="shared" si="7"/>
        <v>195269316.97</v>
      </c>
      <c r="F39" s="64">
        <v>193335957.40000001</v>
      </c>
      <c r="G39" s="64">
        <v>1933359.57</v>
      </c>
      <c r="H39" s="64"/>
      <c r="I39" s="64">
        <f t="shared" si="0"/>
        <v>307821169.73517954</v>
      </c>
      <c r="J39" s="64">
        <f t="shared" si="8"/>
        <v>186456247.87517956</v>
      </c>
      <c r="K39" s="64">
        <v>164894071.57517955</v>
      </c>
      <c r="L39" s="64">
        <v>13669009.120000001</v>
      </c>
      <c r="M39" s="64">
        <v>7893167.1799999997</v>
      </c>
      <c r="N39" s="64">
        <v>4431094.78</v>
      </c>
      <c r="O39" s="64">
        <f t="shared" si="9"/>
        <v>116933827.08000001</v>
      </c>
      <c r="P39" s="64">
        <v>3217725.5000000149</v>
      </c>
      <c r="Q39" s="64">
        <v>53890194.18</v>
      </c>
      <c r="R39" s="64">
        <v>59825907.399999999</v>
      </c>
      <c r="S39" s="64"/>
      <c r="T39" s="82"/>
      <c r="U39" s="65">
        <f t="shared" si="1"/>
        <v>503090486.70517957</v>
      </c>
      <c r="V39" s="64">
        <f t="shared" si="10"/>
        <v>89430104.747087985</v>
      </c>
      <c r="W39" s="64">
        <f t="shared" si="2"/>
        <v>89430104.747087985</v>
      </c>
      <c r="X39" s="64"/>
      <c r="Y39" s="65">
        <f t="shared" si="3"/>
        <v>89430104.747087985</v>
      </c>
      <c r="Z39" s="64"/>
      <c r="AA39" s="64">
        <v>89430104.747087985</v>
      </c>
      <c r="AB39" s="64"/>
      <c r="AC39" s="65">
        <f t="shared" si="4"/>
        <v>0</v>
      </c>
      <c r="AD39" s="64"/>
      <c r="AE39" s="64"/>
      <c r="AF39" s="25">
        <f t="shared" si="5"/>
        <v>592520591.45226753</v>
      </c>
    </row>
    <row r="40" spans="1:32" ht="36" x14ac:dyDescent="0.35">
      <c r="A40" s="20">
        <f t="shared" si="6"/>
        <v>31</v>
      </c>
      <c r="B40" s="26" t="s">
        <v>56</v>
      </c>
      <c r="C40" s="23">
        <v>2101015</v>
      </c>
      <c r="D40" s="23">
        <v>1</v>
      </c>
      <c r="E40" s="64">
        <f t="shared" si="7"/>
        <v>54435737.300000004</v>
      </c>
      <c r="F40" s="64">
        <v>53896769.600000001</v>
      </c>
      <c r="G40" s="64">
        <v>538967.69999999995</v>
      </c>
      <c r="H40" s="64"/>
      <c r="I40" s="64">
        <f t="shared" si="0"/>
        <v>88927229.151246071</v>
      </c>
      <c r="J40" s="64">
        <f t="shared" si="8"/>
        <v>49803540.421246082</v>
      </c>
      <c r="K40" s="64">
        <v>31809947.38725888</v>
      </c>
      <c r="L40" s="64">
        <v>16439406.863987198</v>
      </c>
      <c r="M40" s="64">
        <v>1554186.17</v>
      </c>
      <c r="N40" s="64">
        <v>766522</v>
      </c>
      <c r="O40" s="64">
        <f t="shared" si="9"/>
        <v>38357166.729999997</v>
      </c>
      <c r="P40" s="64">
        <v>14551386.399999995</v>
      </c>
      <c r="Q40" s="64">
        <v>13154868.450000001</v>
      </c>
      <c r="R40" s="64">
        <v>10650911.880000001</v>
      </c>
      <c r="S40" s="64"/>
      <c r="T40" s="82"/>
      <c r="U40" s="65">
        <f t="shared" si="1"/>
        <v>143362966.45124608</v>
      </c>
      <c r="V40" s="64">
        <f t="shared" si="10"/>
        <v>14171366.16</v>
      </c>
      <c r="W40" s="64">
        <f t="shared" si="2"/>
        <v>14171366.16</v>
      </c>
      <c r="X40" s="64"/>
      <c r="Y40" s="65">
        <f t="shared" si="3"/>
        <v>14171366.16</v>
      </c>
      <c r="Z40" s="64"/>
      <c r="AA40" s="64">
        <v>14171366.16</v>
      </c>
      <c r="AB40" s="64"/>
      <c r="AC40" s="65">
        <f t="shared" si="4"/>
        <v>0</v>
      </c>
      <c r="AD40" s="64"/>
      <c r="AE40" s="64"/>
      <c r="AF40" s="25">
        <f t="shared" si="5"/>
        <v>157534332.61124608</v>
      </c>
    </row>
    <row r="41" spans="1:32" ht="36" x14ac:dyDescent="0.35">
      <c r="A41" s="20">
        <f t="shared" si="6"/>
        <v>32</v>
      </c>
      <c r="B41" s="21" t="s">
        <v>57</v>
      </c>
      <c r="C41" s="23">
        <v>2101016</v>
      </c>
      <c r="D41" s="23">
        <v>1</v>
      </c>
      <c r="E41" s="64">
        <f t="shared" si="7"/>
        <v>39669375.370000005</v>
      </c>
      <c r="F41" s="64">
        <v>39276609.280000001</v>
      </c>
      <c r="G41" s="64">
        <v>392766.09</v>
      </c>
      <c r="H41" s="64"/>
      <c r="I41" s="64">
        <f t="shared" si="0"/>
        <v>136525463.66030979</v>
      </c>
      <c r="J41" s="64">
        <f t="shared" si="8"/>
        <v>89589086.160309777</v>
      </c>
      <c r="K41" s="64">
        <v>77175118.640309781</v>
      </c>
      <c r="L41" s="64">
        <v>6397270.8800000008</v>
      </c>
      <c r="M41" s="64">
        <v>6016696.6399999997</v>
      </c>
      <c r="N41" s="64">
        <v>2257443.5</v>
      </c>
      <c r="O41" s="64">
        <f t="shared" si="9"/>
        <v>44678934</v>
      </c>
      <c r="P41" s="64">
        <v>19014</v>
      </c>
      <c r="Q41" s="64">
        <v>14023230</v>
      </c>
      <c r="R41" s="64">
        <v>30636690</v>
      </c>
      <c r="S41" s="64"/>
      <c r="T41" s="82"/>
      <c r="U41" s="65">
        <f t="shared" si="1"/>
        <v>176194839.0303098</v>
      </c>
      <c r="V41" s="64">
        <f t="shared" si="10"/>
        <v>37114931.700000003</v>
      </c>
      <c r="W41" s="64">
        <f t="shared" si="2"/>
        <v>37114931.700000003</v>
      </c>
      <c r="X41" s="64"/>
      <c r="Y41" s="65">
        <f t="shared" si="3"/>
        <v>37114931.700000003</v>
      </c>
      <c r="Z41" s="64"/>
      <c r="AA41" s="64">
        <v>37114931.700000003</v>
      </c>
      <c r="AB41" s="64"/>
      <c r="AC41" s="65">
        <f t="shared" si="4"/>
        <v>0</v>
      </c>
      <c r="AD41" s="64"/>
      <c r="AE41" s="64"/>
      <c r="AF41" s="25">
        <f t="shared" si="5"/>
        <v>213309770.73030978</v>
      </c>
    </row>
    <row r="42" spans="1:32" ht="36" x14ac:dyDescent="0.35">
      <c r="A42" s="20">
        <f t="shared" si="6"/>
        <v>33</v>
      </c>
      <c r="B42" s="26" t="s">
        <v>58</v>
      </c>
      <c r="C42" s="23">
        <v>2107018</v>
      </c>
      <c r="D42" s="23">
        <v>1</v>
      </c>
      <c r="E42" s="64">
        <f t="shared" si="7"/>
        <v>0</v>
      </c>
      <c r="F42" s="64"/>
      <c r="G42" s="64"/>
      <c r="H42" s="64"/>
      <c r="I42" s="64">
        <f t="shared" ref="I42:I71" si="11">N42+O42+J42</f>
        <v>104687923.19999999</v>
      </c>
      <c r="J42" s="64">
        <f t="shared" si="8"/>
        <v>0</v>
      </c>
      <c r="K42" s="64"/>
      <c r="L42" s="64"/>
      <c r="M42" s="64"/>
      <c r="N42" s="64"/>
      <c r="O42" s="64">
        <f t="shared" si="9"/>
        <v>104687923.19999999</v>
      </c>
      <c r="P42" s="64">
        <v>104687923.19999999</v>
      </c>
      <c r="Q42" s="64">
        <v>0</v>
      </c>
      <c r="R42" s="64"/>
      <c r="S42" s="64"/>
      <c r="T42" s="82"/>
      <c r="U42" s="65">
        <f t="shared" ref="U42:U71" si="12">E42+I42+T42</f>
        <v>104687923.19999999</v>
      </c>
      <c r="V42" s="64">
        <f t="shared" ref="V42:V70" si="13">W42+AB42</f>
        <v>0</v>
      </c>
      <c r="W42" s="64">
        <f t="shared" ref="W42:W70" si="14">X42+Y42</f>
        <v>0</v>
      </c>
      <c r="X42" s="64"/>
      <c r="Y42" s="65">
        <f t="shared" ref="Y42:Y70" si="15">Z42+AA42</f>
        <v>0</v>
      </c>
      <c r="Z42" s="64"/>
      <c r="AA42" s="64"/>
      <c r="AB42" s="64"/>
      <c r="AC42" s="65">
        <f t="shared" si="4"/>
        <v>0</v>
      </c>
      <c r="AD42" s="64"/>
      <c r="AE42" s="64"/>
      <c r="AF42" s="25">
        <f t="shared" si="5"/>
        <v>104687923.19999999</v>
      </c>
    </row>
    <row r="43" spans="1:32" ht="36" x14ac:dyDescent="0.35">
      <c r="A43" s="20">
        <f t="shared" ref="A43:A106" si="16">A42+1</f>
        <v>34</v>
      </c>
      <c r="B43" s="26" t="s">
        <v>59</v>
      </c>
      <c r="C43" s="23">
        <v>2107019</v>
      </c>
      <c r="D43" s="23">
        <v>1</v>
      </c>
      <c r="E43" s="64">
        <f t="shared" si="7"/>
        <v>0</v>
      </c>
      <c r="F43" s="64"/>
      <c r="G43" s="64"/>
      <c r="H43" s="64"/>
      <c r="I43" s="64">
        <f t="shared" si="11"/>
        <v>80762729.599999994</v>
      </c>
      <c r="J43" s="64">
        <f t="shared" si="8"/>
        <v>0</v>
      </c>
      <c r="K43" s="64"/>
      <c r="L43" s="64"/>
      <c r="M43" s="64"/>
      <c r="N43" s="64"/>
      <c r="O43" s="64">
        <f t="shared" si="9"/>
        <v>80762729.599999994</v>
      </c>
      <c r="P43" s="64">
        <v>80762729.599999994</v>
      </c>
      <c r="Q43" s="64">
        <v>0</v>
      </c>
      <c r="R43" s="64"/>
      <c r="S43" s="64"/>
      <c r="T43" s="82"/>
      <c r="U43" s="65">
        <f t="shared" si="12"/>
        <v>80762729.599999994</v>
      </c>
      <c r="V43" s="64">
        <f t="shared" si="13"/>
        <v>0</v>
      </c>
      <c r="W43" s="64">
        <f t="shared" si="14"/>
        <v>0</v>
      </c>
      <c r="X43" s="64"/>
      <c r="Y43" s="65">
        <f t="shared" si="15"/>
        <v>0</v>
      </c>
      <c r="Z43" s="64"/>
      <c r="AA43" s="64"/>
      <c r="AB43" s="64"/>
      <c r="AC43" s="65">
        <f t="shared" si="4"/>
        <v>0</v>
      </c>
      <c r="AD43" s="64"/>
      <c r="AE43" s="64"/>
      <c r="AF43" s="25">
        <f t="shared" si="5"/>
        <v>80762729.599999994</v>
      </c>
    </row>
    <row r="44" spans="1:32" ht="36" x14ac:dyDescent="0.35">
      <c r="A44" s="20">
        <f t="shared" si="16"/>
        <v>35</v>
      </c>
      <c r="B44" s="21" t="s">
        <v>60</v>
      </c>
      <c r="C44" s="23">
        <v>2107802</v>
      </c>
      <c r="D44" s="23">
        <v>1</v>
      </c>
      <c r="E44" s="64">
        <f t="shared" si="7"/>
        <v>0</v>
      </c>
      <c r="F44" s="64"/>
      <c r="G44" s="64"/>
      <c r="H44" s="64"/>
      <c r="I44" s="64">
        <f t="shared" si="11"/>
        <v>82066045.599999994</v>
      </c>
      <c r="J44" s="64">
        <f t="shared" si="8"/>
        <v>0</v>
      </c>
      <c r="K44" s="64"/>
      <c r="L44" s="64"/>
      <c r="M44" s="64"/>
      <c r="N44" s="64"/>
      <c r="O44" s="64">
        <f t="shared" si="9"/>
        <v>82066045.599999994</v>
      </c>
      <c r="P44" s="64">
        <v>82066045.599999994</v>
      </c>
      <c r="Q44" s="64">
        <v>0</v>
      </c>
      <c r="R44" s="64"/>
      <c r="S44" s="64"/>
      <c r="T44" s="82"/>
      <c r="U44" s="65">
        <f t="shared" si="12"/>
        <v>82066045.599999994</v>
      </c>
      <c r="V44" s="64">
        <f t="shared" si="13"/>
        <v>0</v>
      </c>
      <c r="W44" s="64">
        <f t="shared" si="14"/>
        <v>0</v>
      </c>
      <c r="X44" s="64"/>
      <c r="Y44" s="65">
        <f t="shared" si="15"/>
        <v>0</v>
      </c>
      <c r="Z44" s="64"/>
      <c r="AA44" s="64"/>
      <c r="AB44" s="64"/>
      <c r="AC44" s="65">
        <f t="shared" si="4"/>
        <v>0</v>
      </c>
      <c r="AD44" s="64"/>
      <c r="AE44" s="64"/>
      <c r="AF44" s="25">
        <f t="shared" si="5"/>
        <v>82066045.599999994</v>
      </c>
    </row>
    <row r="45" spans="1:32" ht="36" x14ac:dyDescent="0.35">
      <c r="A45" s="20">
        <f t="shared" si="16"/>
        <v>36</v>
      </c>
      <c r="B45" s="21" t="s">
        <v>61</v>
      </c>
      <c r="C45" s="23">
        <v>2201001</v>
      </c>
      <c r="D45" s="23">
        <v>1</v>
      </c>
      <c r="E45" s="64">
        <f t="shared" si="7"/>
        <v>114557770.25</v>
      </c>
      <c r="F45" s="64">
        <v>113423534.90000001</v>
      </c>
      <c r="G45" s="64">
        <v>1134235.3500000001</v>
      </c>
      <c r="H45" s="64"/>
      <c r="I45" s="64">
        <f t="shared" si="11"/>
        <v>75940800.007043183</v>
      </c>
      <c r="J45" s="64">
        <f t="shared" si="8"/>
        <v>61108219.407043189</v>
      </c>
      <c r="K45" s="64">
        <v>1275307.8770432002</v>
      </c>
      <c r="L45" s="64">
        <v>59832911.529999986</v>
      </c>
      <c r="M45" s="64"/>
      <c r="N45" s="64">
        <v>960370</v>
      </c>
      <c r="O45" s="64">
        <f t="shared" si="9"/>
        <v>13872210.6</v>
      </c>
      <c r="P45" s="64">
        <v>0</v>
      </c>
      <c r="Q45" s="64">
        <v>13872210.6</v>
      </c>
      <c r="R45" s="64"/>
      <c r="S45" s="64"/>
      <c r="T45" s="82"/>
      <c r="U45" s="65">
        <f t="shared" si="12"/>
        <v>190498570.25704318</v>
      </c>
      <c r="V45" s="64">
        <f t="shared" si="13"/>
        <v>15293325.6</v>
      </c>
      <c r="W45" s="64">
        <f t="shared" si="14"/>
        <v>15293325.6</v>
      </c>
      <c r="X45" s="64"/>
      <c r="Y45" s="65">
        <f t="shared" si="15"/>
        <v>15293325.6</v>
      </c>
      <c r="Z45" s="64"/>
      <c r="AA45" s="64">
        <v>15293325.6</v>
      </c>
      <c r="AB45" s="64"/>
      <c r="AC45" s="65">
        <f t="shared" si="4"/>
        <v>0</v>
      </c>
      <c r="AD45" s="64"/>
      <c r="AE45" s="64"/>
      <c r="AF45" s="25">
        <f t="shared" si="5"/>
        <v>205791895.85704318</v>
      </c>
    </row>
    <row r="46" spans="1:32" ht="36" x14ac:dyDescent="0.35">
      <c r="A46" s="20">
        <f t="shared" si="16"/>
        <v>37</v>
      </c>
      <c r="B46" s="21" t="s">
        <v>62</v>
      </c>
      <c r="C46" s="23">
        <v>2201003</v>
      </c>
      <c r="D46" s="23">
        <v>1</v>
      </c>
      <c r="E46" s="64">
        <f t="shared" si="7"/>
        <v>64042498.160000004</v>
      </c>
      <c r="F46" s="64">
        <v>63408414.020000003</v>
      </c>
      <c r="G46" s="64">
        <v>634084.14</v>
      </c>
      <c r="H46" s="64"/>
      <c r="I46" s="64">
        <f t="shared" si="11"/>
        <v>83798433.372235999</v>
      </c>
      <c r="J46" s="64">
        <f t="shared" si="8"/>
        <v>54388293.272235997</v>
      </c>
      <c r="K46" s="64">
        <v>2137589.9075440001</v>
      </c>
      <c r="L46" s="64">
        <v>52250703.364691995</v>
      </c>
      <c r="M46" s="64"/>
      <c r="N46" s="64">
        <v>3121977.4</v>
      </c>
      <c r="O46" s="64">
        <f t="shared" si="9"/>
        <v>26288162.699999999</v>
      </c>
      <c r="P46" s="64">
        <v>0</v>
      </c>
      <c r="Q46" s="64">
        <v>26288162.699999999</v>
      </c>
      <c r="R46" s="64"/>
      <c r="S46" s="64"/>
      <c r="T46" s="82"/>
      <c r="U46" s="65">
        <f t="shared" si="12"/>
        <v>147840931.53223601</v>
      </c>
      <c r="V46" s="64">
        <f t="shared" si="13"/>
        <v>35927882.921159998</v>
      </c>
      <c r="W46" s="64">
        <f t="shared" si="14"/>
        <v>35927882.921159998</v>
      </c>
      <c r="X46" s="64"/>
      <c r="Y46" s="65">
        <f t="shared" si="15"/>
        <v>35927882.921159998</v>
      </c>
      <c r="Z46" s="64"/>
      <c r="AA46" s="64">
        <v>35927882.921159998</v>
      </c>
      <c r="AB46" s="64"/>
      <c r="AC46" s="65">
        <f t="shared" si="4"/>
        <v>0</v>
      </c>
      <c r="AD46" s="64"/>
      <c r="AE46" s="64"/>
      <c r="AF46" s="25">
        <f t="shared" si="5"/>
        <v>183768814.45339602</v>
      </c>
    </row>
    <row r="47" spans="1:32" ht="36" x14ac:dyDescent="0.35">
      <c r="A47" s="20">
        <f t="shared" si="16"/>
        <v>38</v>
      </c>
      <c r="B47" s="21" t="s">
        <v>63</v>
      </c>
      <c r="C47" s="23">
        <v>2201017</v>
      </c>
      <c r="D47" s="23">
        <v>1</v>
      </c>
      <c r="E47" s="64">
        <f t="shared" si="7"/>
        <v>68715190.739999995</v>
      </c>
      <c r="F47" s="64">
        <v>68034842.319999993</v>
      </c>
      <c r="G47" s="64">
        <v>680348.42</v>
      </c>
      <c r="H47" s="64"/>
      <c r="I47" s="64">
        <f t="shared" si="11"/>
        <v>72464906.392284781</v>
      </c>
      <c r="J47" s="64">
        <f t="shared" si="8"/>
        <v>56377011.392284788</v>
      </c>
      <c r="K47" s="64">
        <v>826051.69308480003</v>
      </c>
      <c r="L47" s="64">
        <v>55550959.699199989</v>
      </c>
      <c r="M47" s="64"/>
      <c r="N47" s="64">
        <v>446600</v>
      </c>
      <c r="O47" s="64">
        <f t="shared" si="9"/>
        <v>15641295</v>
      </c>
      <c r="P47" s="64">
        <v>0</v>
      </c>
      <c r="Q47" s="64">
        <v>15641295</v>
      </c>
      <c r="R47" s="64"/>
      <c r="S47" s="64"/>
      <c r="T47" s="82"/>
      <c r="U47" s="65">
        <f t="shared" si="12"/>
        <v>141180097.13228476</v>
      </c>
      <c r="V47" s="64">
        <f t="shared" si="13"/>
        <v>12804898.68</v>
      </c>
      <c r="W47" s="64">
        <f t="shared" si="14"/>
        <v>12804898.68</v>
      </c>
      <c r="X47" s="64"/>
      <c r="Y47" s="65">
        <f t="shared" si="15"/>
        <v>12804898.68</v>
      </c>
      <c r="Z47" s="64"/>
      <c r="AA47" s="64">
        <v>12804898.68</v>
      </c>
      <c r="AB47" s="64"/>
      <c r="AC47" s="65">
        <f t="shared" si="4"/>
        <v>0</v>
      </c>
      <c r="AD47" s="64"/>
      <c r="AE47" s="64"/>
      <c r="AF47" s="25">
        <f t="shared" si="5"/>
        <v>153984995.81228477</v>
      </c>
    </row>
    <row r="48" spans="1:32" ht="36" x14ac:dyDescent="0.35">
      <c r="A48" s="20">
        <f t="shared" si="16"/>
        <v>39</v>
      </c>
      <c r="B48" s="21" t="s">
        <v>64</v>
      </c>
      <c r="C48" s="23">
        <v>2207022</v>
      </c>
      <c r="D48" s="23">
        <v>1</v>
      </c>
      <c r="E48" s="64">
        <f t="shared" si="7"/>
        <v>0</v>
      </c>
      <c r="F48" s="64"/>
      <c r="G48" s="64"/>
      <c r="H48" s="64"/>
      <c r="I48" s="64">
        <f t="shared" si="11"/>
        <v>78106506.799999997</v>
      </c>
      <c r="J48" s="64">
        <f t="shared" si="8"/>
        <v>0</v>
      </c>
      <c r="K48" s="64"/>
      <c r="L48" s="64"/>
      <c r="M48" s="64"/>
      <c r="N48" s="64"/>
      <c r="O48" s="64">
        <f t="shared" si="9"/>
        <v>78106506.799999997</v>
      </c>
      <c r="P48" s="64">
        <v>78106506.799999997</v>
      </c>
      <c r="Q48" s="64">
        <v>0</v>
      </c>
      <c r="R48" s="64"/>
      <c r="S48" s="64"/>
      <c r="T48" s="82"/>
      <c r="U48" s="65">
        <f t="shared" si="12"/>
        <v>78106506.799999997</v>
      </c>
      <c r="V48" s="64">
        <f t="shared" si="13"/>
        <v>0</v>
      </c>
      <c r="W48" s="64">
        <f t="shared" si="14"/>
        <v>0</v>
      </c>
      <c r="X48" s="64"/>
      <c r="Y48" s="65">
        <f t="shared" si="15"/>
        <v>0</v>
      </c>
      <c r="Z48" s="64"/>
      <c r="AA48" s="64"/>
      <c r="AB48" s="64"/>
      <c r="AC48" s="65">
        <f t="shared" si="4"/>
        <v>0</v>
      </c>
      <c r="AD48" s="64"/>
      <c r="AE48" s="64"/>
      <c r="AF48" s="25">
        <f t="shared" si="5"/>
        <v>78106506.799999997</v>
      </c>
    </row>
    <row r="49" spans="1:32" ht="36" x14ac:dyDescent="0.35">
      <c r="A49" s="20">
        <f t="shared" si="16"/>
        <v>40</v>
      </c>
      <c r="B49" s="21" t="s">
        <v>65</v>
      </c>
      <c r="C49" s="23">
        <v>2201024</v>
      </c>
      <c r="D49" s="23">
        <v>1</v>
      </c>
      <c r="E49" s="64">
        <f t="shared" si="7"/>
        <v>67254669.420000002</v>
      </c>
      <c r="F49" s="64">
        <v>66588781.600000001</v>
      </c>
      <c r="G49" s="64">
        <v>665887.81999999995</v>
      </c>
      <c r="H49" s="64"/>
      <c r="I49" s="64">
        <f t="shared" si="11"/>
        <v>69897361.854103997</v>
      </c>
      <c r="J49" s="64">
        <f t="shared" si="8"/>
        <v>58085062.384103991</v>
      </c>
      <c r="K49" s="64">
        <v>688376.41090400005</v>
      </c>
      <c r="L49" s="64">
        <v>57396685.973199993</v>
      </c>
      <c r="M49" s="64"/>
      <c r="N49" s="64">
        <v>855842</v>
      </c>
      <c r="O49" s="64">
        <f t="shared" si="9"/>
        <v>10956457.470000001</v>
      </c>
      <c r="P49" s="64">
        <v>0</v>
      </c>
      <c r="Q49" s="64">
        <v>10956457.470000001</v>
      </c>
      <c r="R49" s="64"/>
      <c r="S49" s="64"/>
      <c r="T49" s="82"/>
      <c r="U49" s="65">
        <f t="shared" si="12"/>
        <v>137152031.274104</v>
      </c>
      <c r="V49" s="64">
        <f t="shared" si="13"/>
        <v>14723508.239999998</v>
      </c>
      <c r="W49" s="64">
        <f t="shared" si="14"/>
        <v>14723508.239999998</v>
      </c>
      <c r="X49" s="64"/>
      <c r="Y49" s="65">
        <f t="shared" si="15"/>
        <v>14723508.239999998</v>
      </c>
      <c r="Z49" s="64"/>
      <c r="AA49" s="64">
        <v>14723508.239999998</v>
      </c>
      <c r="AB49" s="64"/>
      <c r="AC49" s="65">
        <f t="shared" si="4"/>
        <v>0</v>
      </c>
      <c r="AD49" s="64"/>
      <c r="AE49" s="64"/>
      <c r="AF49" s="25">
        <f t="shared" si="5"/>
        <v>151875539.51410401</v>
      </c>
    </row>
    <row r="50" spans="1:32" ht="36" x14ac:dyDescent="0.35">
      <c r="A50" s="20">
        <f t="shared" si="16"/>
        <v>41</v>
      </c>
      <c r="B50" s="21" t="s">
        <v>66</v>
      </c>
      <c r="C50" s="23">
        <v>4346001</v>
      </c>
      <c r="D50" s="23">
        <v>1</v>
      </c>
      <c r="E50" s="64">
        <f t="shared" si="7"/>
        <v>11318579.950000001</v>
      </c>
      <c r="F50" s="64">
        <v>11206514.800000001</v>
      </c>
      <c r="G50" s="64">
        <v>112065.15</v>
      </c>
      <c r="H50" s="64"/>
      <c r="I50" s="64">
        <f t="shared" si="11"/>
        <v>115993166.19641882</v>
      </c>
      <c r="J50" s="64">
        <f t="shared" si="8"/>
        <v>63848705.208181761</v>
      </c>
      <c r="K50" s="64">
        <v>47092868.773381762</v>
      </c>
      <c r="L50" s="64">
        <v>14607269.534799999</v>
      </c>
      <c r="M50" s="64">
        <v>2148566.9</v>
      </c>
      <c r="N50" s="64">
        <v>8233187.7882370502</v>
      </c>
      <c r="O50" s="64">
        <f t="shared" si="9"/>
        <v>43911273.200000003</v>
      </c>
      <c r="P50" s="64">
        <v>15028199.999999996</v>
      </c>
      <c r="Q50" s="64">
        <v>19416780</v>
      </c>
      <c r="R50" s="64">
        <v>9466293.1999999993</v>
      </c>
      <c r="S50" s="64"/>
      <c r="T50" s="82"/>
      <c r="U50" s="65">
        <f t="shared" si="12"/>
        <v>127311746.14641882</v>
      </c>
      <c r="V50" s="64">
        <f t="shared" si="13"/>
        <v>358510578.23358804</v>
      </c>
      <c r="W50" s="64">
        <f t="shared" si="14"/>
        <v>255841302.25358802</v>
      </c>
      <c r="X50" s="64">
        <v>228812827.31782001</v>
      </c>
      <c r="Y50" s="65">
        <f t="shared" si="15"/>
        <v>27028474.935767993</v>
      </c>
      <c r="Z50" s="64">
        <v>6296818.5</v>
      </c>
      <c r="AA50" s="64">
        <v>20731656.435767993</v>
      </c>
      <c r="AB50" s="64">
        <v>102669275.98</v>
      </c>
      <c r="AC50" s="65">
        <f t="shared" si="4"/>
        <v>331482103.29782003</v>
      </c>
      <c r="AD50" s="64"/>
      <c r="AE50" s="64">
        <v>37577234.700000003</v>
      </c>
      <c r="AF50" s="25">
        <f t="shared" si="5"/>
        <v>523399559.08000684</v>
      </c>
    </row>
    <row r="51" spans="1:32" ht="36" x14ac:dyDescent="0.35">
      <c r="A51" s="20">
        <f t="shared" si="16"/>
        <v>42</v>
      </c>
      <c r="B51" s="21" t="s">
        <v>67</v>
      </c>
      <c r="C51" s="23">
        <v>6341001</v>
      </c>
      <c r="D51" s="23">
        <v>1</v>
      </c>
      <c r="E51" s="64">
        <f t="shared" si="7"/>
        <v>914267.51</v>
      </c>
      <c r="F51" s="64">
        <v>905215.36</v>
      </c>
      <c r="G51" s="64">
        <v>9052.15</v>
      </c>
      <c r="H51" s="64"/>
      <c r="I51" s="64">
        <f t="shared" si="11"/>
        <v>8914150.1885337606</v>
      </c>
      <c r="J51" s="64">
        <f t="shared" si="8"/>
        <v>4707776.5085337609</v>
      </c>
      <c r="K51" s="64">
        <v>3859728.4819497606</v>
      </c>
      <c r="L51" s="64">
        <v>528881.93658400001</v>
      </c>
      <c r="M51" s="64">
        <v>319166.09000000003</v>
      </c>
      <c r="N51" s="64">
        <v>630108</v>
      </c>
      <c r="O51" s="64">
        <f t="shared" si="9"/>
        <v>3576265.6799999997</v>
      </c>
      <c r="P51" s="64">
        <v>1421087.9999999998</v>
      </c>
      <c r="Q51" s="64">
        <v>215742</v>
      </c>
      <c r="R51" s="64">
        <v>1939435.68</v>
      </c>
      <c r="S51" s="64"/>
      <c r="T51" s="82"/>
      <c r="U51" s="65">
        <f t="shared" si="12"/>
        <v>9828417.6985337604</v>
      </c>
      <c r="V51" s="64">
        <f t="shared" si="13"/>
        <v>5201582.4000000004</v>
      </c>
      <c r="W51" s="64">
        <f t="shared" si="14"/>
        <v>5201582.4000000004</v>
      </c>
      <c r="X51" s="64"/>
      <c r="Y51" s="65">
        <f t="shared" si="15"/>
        <v>5201582.4000000004</v>
      </c>
      <c r="Z51" s="64"/>
      <c r="AA51" s="64">
        <v>5201582.4000000004</v>
      </c>
      <c r="AB51" s="64"/>
      <c r="AC51" s="65">
        <f t="shared" si="4"/>
        <v>0</v>
      </c>
      <c r="AD51" s="64"/>
      <c r="AE51" s="64"/>
      <c r="AF51" s="25">
        <f t="shared" si="5"/>
        <v>15030000.098533761</v>
      </c>
    </row>
    <row r="52" spans="1:32" ht="36" x14ac:dyDescent="0.35">
      <c r="A52" s="20">
        <f t="shared" si="16"/>
        <v>43</v>
      </c>
      <c r="B52" s="21" t="s">
        <v>68</v>
      </c>
      <c r="C52" s="23">
        <v>8156001</v>
      </c>
      <c r="D52" s="23">
        <v>1</v>
      </c>
      <c r="E52" s="64">
        <f t="shared" si="7"/>
        <v>2679396.0499999998</v>
      </c>
      <c r="F52" s="64">
        <v>2652867.38</v>
      </c>
      <c r="G52" s="64">
        <v>26528.67</v>
      </c>
      <c r="H52" s="64"/>
      <c r="I52" s="64">
        <f t="shared" si="11"/>
        <v>22762989.909499519</v>
      </c>
      <c r="J52" s="64">
        <f t="shared" si="8"/>
        <v>14586940.479499521</v>
      </c>
      <c r="K52" s="64">
        <v>12633955.999499522</v>
      </c>
      <c r="L52" s="64">
        <v>1047671.04</v>
      </c>
      <c r="M52" s="64">
        <v>905313.44</v>
      </c>
      <c r="N52" s="64">
        <v>472581</v>
      </c>
      <c r="O52" s="64">
        <f t="shared" si="9"/>
        <v>7703468.4299999997</v>
      </c>
      <c r="P52" s="64">
        <v>2163796.2999999998</v>
      </c>
      <c r="Q52" s="64">
        <v>719499.57000000007</v>
      </c>
      <c r="R52" s="64">
        <v>4820172.5599999996</v>
      </c>
      <c r="S52" s="64"/>
      <c r="T52" s="82"/>
      <c r="U52" s="65">
        <f t="shared" si="12"/>
        <v>25442385.959499519</v>
      </c>
      <c r="V52" s="64">
        <f t="shared" si="13"/>
        <v>0</v>
      </c>
      <c r="W52" s="64">
        <f t="shared" si="14"/>
        <v>0</v>
      </c>
      <c r="X52" s="64"/>
      <c r="Y52" s="65">
        <f t="shared" si="15"/>
        <v>0</v>
      </c>
      <c r="Z52" s="64"/>
      <c r="AA52" s="64"/>
      <c r="AB52" s="64"/>
      <c r="AC52" s="65">
        <f t="shared" si="4"/>
        <v>0</v>
      </c>
      <c r="AD52" s="64"/>
      <c r="AE52" s="64"/>
      <c r="AF52" s="25">
        <f t="shared" si="5"/>
        <v>25442385.959499519</v>
      </c>
    </row>
    <row r="53" spans="1:32" ht="36" x14ac:dyDescent="0.35">
      <c r="A53" s="20">
        <f t="shared" si="16"/>
        <v>44</v>
      </c>
      <c r="B53" s="21" t="s">
        <v>69</v>
      </c>
      <c r="C53" s="23">
        <v>2310001</v>
      </c>
      <c r="D53" s="23">
        <v>1</v>
      </c>
      <c r="E53" s="64">
        <f t="shared" si="7"/>
        <v>0</v>
      </c>
      <c r="F53" s="64"/>
      <c r="G53" s="64"/>
      <c r="H53" s="64"/>
      <c r="I53" s="64">
        <f t="shared" si="11"/>
        <v>0</v>
      </c>
      <c r="J53" s="64">
        <f t="shared" si="8"/>
        <v>0</v>
      </c>
      <c r="K53" s="64"/>
      <c r="L53" s="64"/>
      <c r="M53" s="64"/>
      <c r="N53" s="64"/>
      <c r="O53" s="64">
        <f t="shared" si="9"/>
        <v>0</v>
      </c>
      <c r="P53" s="64"/>
      <c r="Q53" s="64"/>
      <c r="R53" s="64"/>
      <c r="S53" s="64"/>
      <c r="T53" s="82"/>
      <c r="U53" s="65">
        <f t="shared" si="12"/>
        <v>0</v>
      </c>
      <c r="V53" s="64">
        <f t="shared" si="13"/>
        <v>0</v>
      </c>
      <c r="W53" s="64">
        <f t="shared" si="14"/>
        <v>0</v>
      </c>
      <c r="X53" s="64"/>
      <c r="Y53" s="65">
        <f t="shared" si="15"/>
        <v>0</v>
      </c>
      <c r="Z53" s="64"/>
      <c r="AA53" s="64"/>
      <c r="AB53" s="64"/>
      <c r="AC53" s="65">
        <f t="shared" si="4"/>
        <v>0</v>
      </c>
      <c r="AD53" s="64">
        <v>931675276.10000002</v>
      </c>
      <c r="AE53" s="64"/>
      <c r="AF53" s="25">
        <f t="shared" si="5"/>
        <v>931675276.10000002</v>
      </c>
    </row>
    <row r="54" spans="1:32" x14ac:dyDescent="0.35">
      <c r="A54" s="20">
        <f t="shared" si="16"/>
        <v>45</v>
      </c>
      <c r="B54" s="21" t="s">
        <v>80</v>
      </c>
      <c r="C54" s="23">
        <v>2138204</v>
      </c>
      <c r="D54" s="23">
        <v>1</v>
      </c>
      <c r="E54" s="64">
        <f>F54+G54</f>
        <v>0</v>
      </c>
      <c r="F54" s="64"/>
      <c r="G54" s="64"/>
      <c r="H54" s="64"/>
      <c r="I54" s="64">
        <f>N54+O54+J54</f>
        <v>0</v>
      </c>
      <c r="J54" s="64">
        <f>K54+L54+M54</f>
        <v>0</v>
      </c>
      <c r="K54" s="64"/>
      <c r="L54" s="64"/>
      <c r="M54" s="64"/>
      <c r="N54" s="64"/>
      <c r="O54" s="64">
        <f>P54+Q54+R54</f>
        <v>0</v>
      </c>
      <c r="P54" s="64"/>
      <c r="Q54" s="64"/>
      <c r="R54" s="64"/>
      <c r="S54" s="64"/>
      <c r="T54" s="82"/>
      <c r="U54" s="65">
        <f>E54+I54+T54</f>
        <v>0</v>
      </c>
      <c r="V54" s="64">
        <f>W54+AB54</f>
        <v>639676.79999999993</v>
      </c>
      <c r="W54" s="64">
        <f>X54+Y54</f>
        <v>639676.79999999993</v>
      </c>
      <c r="X54" s="64"/>
      <c r="Y54" s="65">
        <f>Z54+AA54</f>
        <v>639676.79999999993</v>
      </c>
      <c r="Z54" s="64"/>
      <c r="AA54" s="64">
        <v>639676.79999999993</v>
      </c>
      <c r="AB54" s="64"/>
      <c r="AC54" s="65">
        <f>X54+AB54</f>
        <v>0</v>
      </c>
      <c r="AD54" s="64"/>
      <c r="AE54" s="64"/>
      <c r="AF54" s="25">
        <f>E54+I54+T54+V54+AD54+AE54</f>
        <v>639676.79999999993</v>
      </c>
    </row>
    <row r="55" spans="1:32" x14ac:dyDescent="0.35">
      <c r="A55" s="20">
        <f t="shared" si="16"/>
        <v>46</v>
      </c>
      <c r="B55" s="21" t="s">
        <v>70</v>
      </c>
      <c r="C55" s="23">
        <v>2138157</v>
      </c>
      <c r="D55" s="23">
        <v>1</v>
      </c>
      <c r="E55" s="64">
        <f t="shared" si="7"/>
        <v>0</v>
      </c>
      <c r="F55" s="64"/>
      <c r="G55" s="64"/>
      <c r="H55" s="64"/>
      <c r="I55" s="64">
        <f t="shared" si="11"/>
        <v>2199616.5</v>
      </c>
      <c r="J55" s="64">
        <f t="shared" si="8"/>
        <v>0</v>
      </c>
      <c r="K55" s="64"/>
      <c r="L55" s="64"/>
      <c r="M55" s="64"/>
      <c r="N55" s="64">
        <v>2199616.5</v>
      </c>
      <c r="O55" s="64">
        <f t="shared" si="9"/>
        <v>0</v>
      </c>
      <c r="P55" s="64"/>
      <c r="Q55" s="64"/>
      <c r="R55" s="64"/>
      <c r="S55" s="64"/>
      <c r="T55" s="82"/>
      <c r="U55" s="65">
        <f t="shared" si="12"/>
        <v>2199616.5</v>
      </c>
      <c r="V55" s="64">
        <f t="shared" si="13"/>
        <v>0</v>
      </c>
      <c r="W55" s="64">
        <f t="shared" si="14"/>
        <v>0</v>
      </c>
      <c r="X55" s="64"/>
      <c r="Y55" s="65">
        <f t="shared" si="15"/>
        <v>0</v>
      </c>
      <c r="Z55" s="64"/>
      <c r="AA55" s="64"/>
      <c r="AB55" s="64"/>
      <c r="AC55" s="65">
        <f t="shared" si="4"/>
        <v>0</v>
      </c>
      <c r="AD55" s="64"/>
      <c r="AE55" s="64"/>
      <c r="AF55" s="25">
        <f t="shared" si="5"/>
        <v>2199616.5</v>
      </c>
    </row>
    <row r="56" spans="1:32" x14ac:dyDescent="0.35">
      <c r="A56" s="20">
        <f t="shared" si="16"/>
        <v>47</v>
      </c>
      <c r="B56" s="21" t="s">
        <v>71</v>
      </c>
      <c r="C56" s="23">
        <v>2304002</v>
      </c>
      <c r="D56" s="23">
        <v>1</v>
      </c>
      <c r="E56" s="64">
        <f t="shared" si="7"/>
        <v>0</v>
      </c>
      <c r="F56" s="64"/>
      <c r="G56" s="64"/>
      <c r="H56" s="64"/>
      <c r="I56" s="64">
        <f t="shared" si="11"/>
        <v>834820</v>
      </c>
      <c r="J56" s="64">
        <f t="shared" si="8"/>
        <v>0</v>
      </c>
      <c r="K56" s="64"/>
      <c r="L56" s="64"/>
      <c r="M56" s="64"/>
      <c r="N56" s="64"/>
      <c r="O56" s="64">
        <f t="shared" si="9"/>
        <v>834820</v>
      </c>
      <c r="P56" s="64">
        <v>834820</v>
      </c>
      <c r="Q56" s="64"/>
      <c r="R56" s="64"/>
      <c r="S56" s="64"/>
      <c r="T56" s="82"/>
      <c r="U56" s="65">
        <f t="shared" si="12"/>
        <v>834820</v>
      </c>
      <c r="V56" s="64">
        <f t="shared" si="13"/>
        <v>0</v>
      </c>
      <c r="W56" s="64">
        <f t="shared" si="14"/>
        <v>0</v>
      </c>
      <c r="X56" s="64"/>
      <c r="Y56" s="65">
        <f t="shared" si="15"/>
        <v>0</v>
      </c>
      <c r="Z56" s="64"/>
      <c r="AA56" s="64"/>
      <c r="AB56" s="64"/>
      <c r="AC56" s="65">
        <f t="shared" si="4"/>
        <v>0</v>
      </c>
      <c r="AD56" s="64"/>
      <c r="AE56" s="64"/>
      <c r="AF56" s="25">
        <f t="shared" si="5"/>
        <v>834820</v>
      </c>
    </row>
    <row r="57" spans="1:32" x14ac:dyDescent="0.35">
      <c r="A57" s="20">
        <f t="shared" si="16"/>
        <v>48</v>
      </c>
      <c r="B57" s="21" t="s">
        <v>72</v>
      </c>
      <c r="C57" s="23">
        <v>2304005</v>
      </c>
      <c r="D57" s="23">
        <v>1</v>
      </c>
      <c r="E57" s="64">
        <f t="shared" si="7"/>
        <v>0</v>
      </c>
      <c r="F57" s="64"/>
      <c r="G57" s="64"/>
      <c r="H57" s="64"/>
      <c r="I57" s="64">
        <f t="shared" si="11"/>
        <v>5742814</v>
      </c>
      <c r="J57" s="64">
        <f t="shared" si="8"/>
        <v>0</v>
      </c>
      <c r="K57" s="64"/>
      <c r="L57" s="64"/>
      <c r="M57" s="64"/>
      <c r="N57" s="64"/>
      <c r="O57" s="64">
        <f t="shared" si="9"/>
        <v>5742814</v>
      </c>
      <c r="P57" s="64">
        <v>5742814</v>
      </c>
      <c r="Q57" s="64"/>
      <c r="R57" s="64"/>
      <c r="S57" s="64"/>
      <c r="T57" s="82"/>
      <c r="U57" s="65">
        <f t="shared" si="12"/>
        <v>5742814</v>
      </c>
      <c r="V57" s="64">
        <f t="shared" si="13"/>
        <v>0</v>
      </c>
      <c r="W57" s="64">
        <f t="shared" si="14"/>
        <v>0</v>
      </c>
      <c r="X57" s="64"/>
      <c r="Y57" s="65">
        <f t="shared" si="15"/>
        <v>0</v>
      </c>
      <c r="Z57" s="64"/>
      <c r="AA57" s="64"/>
      <c r="AB57" s="64"/>
      <c r="AC57" s="65">
        <f t="shared" si="4"/>
        <v>0</v>
      </c>
      <c r="AD57" s="64"/>
      <c r="AE57" s="64"/>
      <c r="AF57" s="25">
        <f t="shared" si="5"/>
        <v>5742814</v>
      </c>
    </row>
    <row r="58" spans="1:32" x14ac:dyDescent="0.35">
      <c r="A58" s="20">
        <f t="shared" si="16"/>
        <v>49</v>
      </c>
      <c r="B58" s="21" t="s">
        <v>73</v>
      </c>
      <c r="C58" s="23">
        <v>2107803</v>
      </c>
      <c r="D58" s="23">
        <v>1</v>
      </c>
      <c r="E58" s="64">
        <f t="shared" si="7"/>
        <v>3021361.1100000003</v>
      </c>
      <c r="F58" s="64">
        <v>2991446.64</v>
      </c>
      <c r="G58" s="64">
        <v>29914.47</v>
      </c>
      <c r="H58" s="64"/>
      <c r="I58" s="64">
        <f t="shared" si="11"/>
        <v>34631988.15566048</v>
      </c>
      <c r="J58" s="64">
        <f t="shared" si="8"/>
        <v>9608364.9556604791</v>
      </c>
      <c r="K58" s="64">
        <v>8409035.3256604802</v>
      </c>
      <c r="L58" s="64">
        <v>697039.20000000007</v>
      </c>
      <c r="M58" s="64">
        <v>502290.43</v>
      </c>
      <c r="N58" s="64">
        <v>209494.5</v>
      </c>
      <c r="O58" s="64">
        <f t="shared" si="9"/>
        <v>24814128.699999999</v>
      </c>
      <c r="P58" s="64">
        <v>23765237.079999998</v>
      </c>
      <c r="Q58" s="64">
        <v>377548.5</v>
      </c>
      <c r="R58" s="64">
        <v>671343.12</v>
      </c>
      <c r="S58" s="64"/>
      <c r="T58" s="82"/>
      <c r="U58" s="65">
        <f t="shared" si="12"/>
        <v>37653349.26566048</v>
      </c>
      <c r="V58" s="64">
        <f t="shared" si="13"/>
        <v>4225864.8599999994</v>
      </c>
      <c r="W58" s="64">
        <f t="shared" si="14"/>
        <v>4225864.8599999994</v>
      </c>
      <c r="X58" s="64"/>
      <c r="Y58" s="65">
        <f t="shared" si="15"/>
        <v>4225864.8599999994</v>
      </c>
      <c r="Z58" s="64"/>
      <c r="AA58" s="64">
        <v>4225864.8599999994</v>
      </c>
      <c r="AB58" s="64"/>
      <c r="AC58" s="65">
        <f t="shared" si="4"/>
        <v>0</v>
      </c>
      <c r="AD58" s="64"/>
      <c r="AE58" s="64"/>
      <c r="AF58" s="25">
        <f t="shared" si="5"/>
        <v>41879214.125660479</v>
      </c>
    </row>
    <row r="59" spans="1:32" ht="54" x14ac:dyDescent="0.35">
      <c r="A59" s="20">
        <f t="shared" si="16"/>
        <v>50</v>
      </c>
      <c r="B59" s="21" t="s">
        <v>74</v>
      </c>
      <c r="C59" s="23">
        <v>2223001</v>
      </c>
      <c r="D59" s="23">
        <v>1</v>
      </c>
      <c r="E59" s="64">
        <f t="shared" si="7"/>
        <v>0</v>
      </c>
      <c r="F59" s="64"/>
      <c r="G59" s="64"/>
      <c r="H59" s="64"/>
      <c r="I59" s="64">
        <f t="shared" si="11"/>
        <v>11716518.399999999</v>
      </c>
      <c r="J59" s="64">
        <f t="shared" si="8"/>
        <v>0</v>
      </c>
      <c r="K59" s="64"/>
      <c r="L59" s="64"/>
      <c r="M59" s="64"/>
      <c r="N59" s="64"/>
      <c r="O59" s="64">
        <f t="shared" si="9"/>
        <v>11716518.399999999</v>
      </c>
      <c r="P59" s="64">
        <v>11716518.399999999</v>
      </c>
      <c r="Q59" s="64"/>
      <c r="R59" s="64"/>
      <c r="S59" s="64"/>
      <c r="T59" s="82"/>
      <c r="U59" s="65">
        <f t="shared" si="12"/>
        <v>11716518.399999999</v>
      </c>
      <c r="V59" s="64">
        <f t="shared" si="13"/>
        <v>159757902.61199999</v>
      </c>
      <c r="W59" s="64">
        <f t="shared" si="14"/>
        <v>159757902.61199999</v>
      </c>
      <c r="X59" s="64">
        <v>131695239.31200001</v>
      </c>
      <c r="Y59" s="65">
        <f t="shared" si="15"/>
        <v>28062663.299999997</v>
      </c>
      <c r="Z59" s="64">
        <v>28062663.299999997</v>
      </c>
      <c r="AA59" s="64"/>
      <c r="AB59" s="64"/>
      <c r="AC59" s="65">
        <f t="shared" si="4"/>
        <v>131695239.31200001</v>
      </c>
      <c r="AD59" s="64"/>
      <c r="AE59" s="64"/>
      <c r="AF59" s="25">
        <f t="shared" si="5"/>
        <v>171474421.01199999</v>
      </c>
    </row>
    <row r="60" spans="1:32" ht="23.85" customHeight="1" x14ac:dyDescent="0.35">
      <c r="A60" s="20">
        <f t="shared" si="16"/>
        <v>51</v>
      </c>
      <c r="B60" s="21" t="s">
        <v>75</v>
      </c>
      <c r="C60" s="23">
        <v>2138162</v>
      </c>
      <c r="D60" s="23">
        <v>1</v>
      </c>
      <c r="E60" s="64">
        <f t="shared" si="7"/>
        <v>0</v>
      </c>
      <c r="F60" s="64"/>
      <c r="G60" s="64"/>
      <c r="H60" s="64"/>
      <c r="I60" s="64">
        <f t="shared" si="11"/>
        <v>122528030.92794439</v>
      </c>
      <c r="J60" s="64">
        <f t="shared" si="8"/>
        <v>0</v>
      </c>
      <c r="K60" s="64"/>
      <c r="L60" s="64"/>
      <c r="M60" s="64"/>
      <c r="N60" s="64">
        <v>122185778.92794439</v>
      </c>
      <c r="O60" s="64">
        <f t="shared" si="9"/>
        <v>342252</v>
      </c>
      <c r="P60" s="64">
        <v>342252</v>
      </c>
      <c r="Q60" s="64"/>
      <c r="R60" s="64"/>
      <c r="S60" s="64"/>
      <c r="T60" s="82"/>
      <c r="U60" s="65">
        <f t="shared" si="12"/>
        <v>122528030.92794439</v>
      </c>
      <c r="V60" s="64">
        <f t="shared" si="13"/>
        <v>0</v>
      </c>
      <c r="W60" s="64">
        <f t="shared" si="14"/>
        <v>0</v>
      </c>
      <c r="X60" s="64"/>
      <c r="Y60" s="65">
        <f t="shared" si="15"/>
        <v>0</v>
      </c>
      <c r="Z60" s="64"/>
      <c r="AA60" s="64"/>
      <c r="AB60" s="64"/>
      <c r="AC60" s="65">
        <f t="shared" si="4"/>
        <v>0</v>
      </c>
      <c r="AD60" s="64"/>
      <c r="AE60" s="64"/>
      <c r="AF60" s="25">
        <f t="shared" si="5"/>
        <v>122528030.92794439</v>
      </c>
    </row>
    <row r="61" spans="1:32" ht="36" x14ac:dyDescent="0.35">
      <c r="A61" s="20">
        <f t="shared" si="16"/>
        <v>52</v>
      </c>
      <c r="B61" s="21" t="s">
        <v>76</v>
      </c>
      <c r="C61" s="23">
        <v>2306172</v>
      </c>
      <c r="D61" s="23">
        <v>1</v>
      </c>
      <c r="E61" s="64">
        <f t="shared" si="7"/>
        <v>0</v>
      </c>
      <c r="F61" s="64"/>
      <c r="G61" s="64"/>
      <c r="H61" s="64"/>
      <c r="I61" s="64">
        <f t="shared" si="11"/>
        <v>2822757.3638372086</v>
      </c>
      <c r="J61" s="64">
        <f t="shared" si="8"/>
        <v>0</v>
      </c>
      <c r="K61" s="64"/>
      <c r="L61" s="64"/>
      <c r="M61" s="64"/>
      <c r="N61" s="64">
        <v>2822757.3638372086</v>
      </c>
      <c r="O61" s="64">
        <f t="shared" si="9"/>
        <v>0</v>
      </c>
      <c r="P61" s="64"/>
      <c r="Q61" s="64"/>
      <c r="R61" s="64"/>
      <c r="S61" s="64"/>
      <c r="T61" s="82"/>
      <c r="U61" s="65">
        <f t="shared" si="12"/>
        <v>2822757.3638372086</v>
      </c>
      <c r="V61" s="64">
        <f t="shared" si="13"/>
        <v>0</v>
      </c>
      <c r="W61" s="64">
        <f t="shared" si="14"/>
        <v>0</v>
      </c>
      <c r="X61" s="64"/>
      <c r="Y61" s="65">
        <f t="shared" si="15"/>
        <v>0</v>
      </c>
      <c r="Z61" s="64"/>
      <c r="AA61" s="64"/>
      <c r="AB61" s="64"/>
      <c r="AC61" s="65">
        <f t="shared" si="4"/>
        <v>0</v>
      </c>
      <c r="AD61" s="64"/>
      <c r="AE61" s="64"/>
      <c r="AF61" s="25">
        <f t="shared" si="5"/>
        <v>2822757.3638372086</v>
      </c>
    </row>
    <row r="62" spans="1:32" x14ac:dyDescent="0.35">
      <c r="A62" s="20">
        <f t="shared" si="16"/>
        <v>53</v>
      </c>
      <c r="B62" s="21" t="s">
        <v>77</v>
      </c>
      <c r="C62" s="23">
        <v>2107176</v>
      </c>
      <c r="D62" s="23">
        <v>1</v>
      </c>
      <c r="E62" s="64">
        <f t="shared" si="7"/>
        <v>0</v>
      </c>
      <c r="F62" s="64"/>
      <c r="G62" s="64"/>
      <c r="H62" s="64"/>
      <c r="I62" s="64">
        <f t="shared" si="11"/>
        <v>2516920</v>
      </c>
      <c r="J62" s="64">
        <f t="shared" si="8"/>
        <v>0</v>
      </c>
      <c r="K62" s="64"/>
      <c r="L62" s="64"/>
      <c r="M62" s="64"/>
      <c r="N62" s="64"/>
      <c r="O62" s="64">
        <f t="shared" si="9"/>
        <v>2516920</v>
      </c>
      <c r="P62" s="64">
        <v>2516920</v>
      </c>
      <c r="Q62" s="64"/>
      <c r="R62" s="64"/>
      <c r="S62" s="64"/>
      <c r="T62" s="82"/>
      <c r="U62" s="65">
        <f t="shared" si="12"/>
        <v>2516920</v>
      </c>
      <c r="V62" s="64">
        <f t="shared" si="13"/>
        <v>0</v>
      </c>
      <c r="W62" s="64">
        <f t="shared" si="14"/>
        <v>0</v>
      </c>
      <c r="X62" s="64"/>
      <c r="Y62" s="65">
        <f t="shared" si="15"/>
        <v>0</v>
      </c>
      <c r="Z62" s="64"/>
      <c r="AA62" s="64"/>
      <c r="AB62" s="64"/>
      <c r="AC62" s="65">
        <f t="shared" si="4"/>
        <v>0</v>
      </c>
      <c r="AD62" s="64"/>
      <c r="AE62" s="64"/>
      <c r="AF62" s="25">
        <f t="shared" si="5"/>
        <v>2516920</v>
      </c>
    </row>
    <row r="63" spans="1:32" x14ac:dyDescent="0.35">
      <c r="A63" s="20">
        <f t="shared" si="16"/>
        <v>54</v>
      </c>
      <c r="B63" s="21" t="s">
        <v>78</v>
      </c>
      <c r="C63" s="23">
        <v>2106185</v>
      </c>
      <c r="D63" s="23">
        <v>1</v>
      </c>
      <c r="E63" s="64">
        <f t="shared" si="7"/>
        <v>0</v>
      </c>
      <c r="F63" s="64"/>
      <c r="G63" s="64"/>
      <c r="H63" s="64"/>
      <c r="I63" s="64">
        <f t="shared" si="11"/>
        <v>2731544.8561038962</v>
      </c>
      <c r="J63" s="64">
        <f t="shared" si="8"/>
        <v>0</v>
      </c>
      <c r="K63" s="64"/>
      <c r="L63" s="64"/>
      <c r="M63" s="64"/>
      <c r="N63" s="64">
        <v>2731544.8561038962</v>
      </c>
      <c r="O63" s="64">
        <f t="shared" si="9"/>
        <v>0</v>
      </c>
      <c r="P63" s="64"/>
      <c r="Q63" s="64"/>
      <c r="R63" s="64"/>
      <c r="S63" s="64"/>
      <c r="T63" s="82"/>
      <c r="U63" s="65">
        <f t="shared" si="12"/>
        <v>2731544.8561038962</v>
      </c>
      <c r="V63" s="64">
        <f t="shared" si="13"/>
        <v>0</v>
      </c>
      <c r="W63" s="64">
        <f t="shared" si="14"/>
        <v>0</v>
      </c>
      <c r="X63" s="64"/>
      <c r="Y63" s="65">
        <f t="shared" si="15"/>
        <v>0</v>
      </c>
      <c r="Z63" s="64"/>
      <c r="AA63" s="64"/>
      <c r="AB63" s="64"/>
      <c r="AC63" s="65">
        <f t="shared" si="4"/>
        <v>0</v>
      </c>
      <c r="AD63" s="64"/>
      <c r="AE63" s="64"/>
      <c r="AF63" s="25">
        <f t="shared" si="5"/>
        <v>2731544.8561038962</v>
      </c>
    </row>
    <row r="64" spans="1:32" x14ac:dyDescent="0.35">
      <c r="A64" s="20">
        <f t="shared" si="16"/>
        <v>55</v>
      </c>
      <c r="B64" s="21" t="s">
        <v>79</v>
      </c>
      <c r="C64" s="23">
        <v>2238211</v>
      </c>
      <c r="D64" s="23">
        <v>1</v>
      </c>
      <c r="E64" s="64">
        <f t="shared" si="7"/>
        <v>0</v>
      </c>
      <c r="F64" s="64"/>
      <c r="G64" s="64"/>
      <c r="H64" s="64"/>
      <c r="I64" s="64">
        <f t="shared" si="11"/>
        <v>22023978.300000001</v>
      </c>
      <c r="J64" s="64">
        <f t="shared" si="8"/>
        <v>0</v>
      </c>
      <c r="K64" s="64"/>
      <c r="L64" s="64"/>
      <c r="M64" s="64"/>
      <c r="N64" s="64">
        <v>8320190.2999999998</v>
      </c>
      <c r="O64" s="64">
        <f t="shared" si="9"/>
        <v>13703788</v>
      </c>
      <c r="P64" s="64">
        <v>13703788</v>
      </c>
      <c r="Q64" s="64"/>
      <c r="R64" s="64"/>
      <c r="S64" s="64"/>
      <c r="T64" s="82"/>
      <c r="U64" s="65">
        <f t="shared" si="12"/>
        <v>22023978.300000001</v>
      </c>
      <c r="V64" s="64">
        <f t="shared" si="13"/>
        <v>0</v>
      </c>
      <c r="W64" s="64">
        <f t="shared" si="14"/>
        <v>0</v>
      </c>
      <c r="X64" s="64"/>
      <c r="Y64" s="65">
        <f t="shared" si="15"/>
        <v>0</v>
      </c>
      <c r="Z64" s="64"/>
      <c r="AA64" s="64"/>
      <c r="AB64" s="64"/>
      <c r="AC64" s="65">
        <f t="shared" si="4"/>
        <v>0</v>
      </c>
      <c r="AD64" s="64"/>
      <c r="AE64" s="64"/>
      <c r="AF64" s="25">
        <f t="shared" si="5"/>
        <v>22023978.300000001</v>
      </c>
    </row>
    <row r="65" spans="1:32" ht="36" x14ac:dyDescent="0.35">
      <c r="A65" s="20">
        <f t="shared" si="16"/>
        <v>56</v>
      </c>
      <c r="B65" s="21" t="s">
        <v>81</v>
      </c>
      <c r="C65" s="23">
        <v>2138237</v>
      </c>
      <c r="D65" s="23">
        <v>1</v>
      </c>
      <c r="E65" s="64">
        <f t="shared" si="7"/>
        <v>0</v>
      </c>
      <c r="F65" s="64"/>
      <c r="G65" s="64"/>
      <c r="H65" s="64"/>
      <c r="I65" s="64">
        <f t="shared" si="11"/>
        <v>517780</v>
      </c>
      <c r="J65" s="64">
        <f t="shared" si="8"/>
        <v>0</v>
      </c>
      <c r="K65" s="64"/>
      <c r="L65" s="64"/>
      <c r="M65" s="64"/>
      <c r="N65" s="64">
        <v>517780</v>
      </c>
      <c r="O65" s="64">
        <f t="shared" si="9"/>
        <v>0</v>
      </c>
      <c r="P65" s="64"/>
      <c r="Q65" s="64"/>
      <c r="R65" s="64"/>
      <c r="S65" s="64"/>
      <c r="T65" s="82"/>
      <c r="U65" s="65">
        <f t="shared" si="12"/>
        <v>517780</v>
      </c>
      <c r="V65" s="64">
        <f t="shared" si="13"/>
        <v>49445033.160960004</v>
      </c>
      <c r="W65" s="64">
        <f t="shared" si="14"/>
        <v>49445033.160960004</v>
      </c>
      <c r="X65" s="64"/>
      <c r="Y65" s="65">
        <f t="shared" si="15"/>
        <v>49445033.160960004</v>
      </c>
      <c r="Z65" s="64"/>
      <c r="AA65" s="64">
        <v>49445033.160960004</v>
      </c>
      <c r="AB65" s="64"/>
      <c r="AC65" s="65">
        <f t="shared" si="4"/>
        <v>0</v>
      </c>
      <c r="AD65" s="64"/>
      <c r="AE65" s="64"/>
      <c r="AF65" s="25">
        <f t="shared" si="5"/>
        <v>49962813.160960004</v>
      </c>
    </row>
    <row r="66" spans="1:32" x14ac:dyDescent="0.35">
      <c r="A66" s="20">
        <f t="shared" si="16"/>
        <v>57</v>
      </c>
      <c r="B66" s="21" t="s">
        <v>82</v>
      </c>
      <c r="C66" s="23">
        <v>2338217</v>
      </c>
      <c r="D66" s="23">
        <v>1</v>
      </c>
      <c r="E66" s="64">
        <f t="shared" si="7"/>
        <v>0</v>
      </c>
      <c r="F66" s="64"/>
      <c r="G66" s="64"/>
      <c r="H66" s="64"/>
      <c r="I66" s="64">
        <f t="shared" si="11"/>
        <v>585620</v>
      </c>
      <c r="J66" s="64">
        <f t="shared" si="8"/>
        <v>0</v>
      </c>
      <c r="K66" s="64"/>
      <c r="L66" s="64"/>
      <c r="M66" s="64"/>
      <c r="N66" s="64"/>
      <c r="O66" s="64">
        <f t="shared" si="9"/>
        <v>585620</v>
      </c>
      <c r="P66" s="64">
        <v>585620</v>
      </c>
      <c r="Q66" s="64"/>
      <c r="R66" s="64"/>
      <c r="S66" s="64"/>
      <c r="T66" s="82"/>
      <c r="U66" s="65">
        <f t="shared" si="12"/>
        <v>585620</v>
      </c>
      <c r="V66" s="64">
        <f t="shared" si="13"/>
        <v>0</v>
      </c>
      <c r="W66" s="64">
        <f t="shared" si="14"/>
        <v>0</v>
      </c>
      <c r="X66" s="64"/>
      <c r="Y66" s="65">
        <f t="shared" si="15"/>
        <v>0</v>
      </c>
      <c r="Z66" s="64"/>
      <c r="AA66" s="64"/>
      <c r="AB66" s="64"/>
      <c r="AC66" s="65">
        <f t="shared" si="4"/>
        <v>0</v>
      </c>
      <c r="AD66" s="64"/>
      <c r="AE66" s="64"/>
      <c r="AF66" s="25">
        <f t="shared" si="5"/>
        <v>585620</v>
      </c>
    </row>
    <row r="67" spans="1:32" x14ac:dyDescent="0.35">
      <c r="A67" s="20">
        <f t="shared" si="16"/>
        <v>58</v>
      </c>
      <c r="B67" s="21" t="s">
        <v>83</v>
      </c>
      <c r="C67" s="29">
        <v>2301194</v>
      </c>
      <c r="D67" s="23">
        <v>1</v>
      </c>
      <c r="E67" s="64">
        <f t="shared" si="7"/>
        <v>0</v>
      </c>
      <c r="F67" s="64"/>
      <c r="G67" s="64"/>
      <c r="H67" s="64"/>
      <c r="I67" s="64">
        <f t="shared" si="11"/>
        <v>4294811</v>
      </c>
      <c r="J67" s="64">
        <f t="shared" si="8"/>
        <v>0</v>
      </c>
      <c r="K67" s="64"/>
      <c r="L67" s="64"/>
      <c r="M67" s="64"/>
      <c r="N67" s="64">
        <v>1299291</v>
      </c>
      <c r="O67" s="64">
        <f t="shared" si="9"/>
        <v>2995520</v>
      </c>
      <c r="P67" s="64">
        <v>2995520</v>
      </c>
      <c r="Q67" s="64"/>
      <c r="R67" s="64"/>
      <c r="S67" s="64"/>
      <c r="T67" s="82"/>
      <c r="U67" s="65">
        <f t="shared" si="12"/>
        <v>4294811</v>
      </c>
      <c r="V67" s="64">
        <f t="shared" si="13"/>
        <v>0</v>
      </c>
      <c r="W67" s="64">
        <f t="shared" si="14"/>
        <v>0</v>
      </c>
      <c r="X67" s="64"/>
      <c r="Y67" s="65">
        <f t="shared" si="15"/>
        <v>0</v>
      </c>
      <c r="Z67" s="64"/>
      <c r="AA67" s="64"/>
      <c r="AB67" s="64"/>
      <c r="AC67" s="65">
        <f t="shared" si="4"/>
        <v>0</v>
      </c>
      <c r="AD67" s="64"/>
      <c r="AE67" s="64"/>
      <c r="AF67" s="25">
        <f t="shared" si="5"/>
        <v>4294811</v>
      </c>
    </row>
    <row r="68" spans="1:32" x14ac:dyDescent="0.35">
      <c r="A68" s="20">
        <f t="shared" si="16"/>
        <v>59</v>
      </c>
      <c r="B68" s="21" t="s">
        <v>84</v>
      </c>
      <c r="C68" s="29">
        <v>2138235</v>
      </c>
      <c r="D68" s="23">
        <v>1</v>
      </c>
      <c r="E68" s="64">
        <f t="shared" si="7"/>
        <v>0</v>
      </c>
      <c r="F68" s="64"/>
      <c r="G68" s="64"/>
      <c r="H68" s="64"/>
      <c r="I68" s="64">
        <f t="shared" si="11"/>
        <v>825826.76923076925</v>
      </c>
      <c r="J68" s="64">
        <f t="shared" si="8"/>
        <v>0</v>
      </c>
      <c r="K68" s="64"/>
      <c r="L68" s="64"/>
      <c r="M68" s="64"/>
      <c r="N68" s="64">
        <v>240206.76923076922</v>
      </c>
      <c r="O68" s="64">
        <f t="shared" si="9"/>
        <v>585620</v>
      </c>
      <c r="P68" s="64">
        <v>585620</v>
      </c>
      <c r="Q68" s="64"/>
      <c r="R68" s="64"/>
      <c r="S68" s="64"/>
      <c r="T68" s="82"/>
      <c r="U68" s="65">
        <f t="shared" si="12"/>
        <v>825826.76923076925</v>
      </c>
      <c r="V68" s="64">
        <f t="shared" si="13"/>
        <v>0</v>
      </c>
      <c r="W68" s="64">
        <f t="shared" si="14"/>
        <v>0</v>
      </c>
      <c r="X68" s="64"/>
      <c r="Y68" s="65">
        <f t="shared" si="15"/>
        <v>0</v>
      </c>
      <c r="Z68" s="64"/>
      <c r="AA68" s="64"/>
      <c r="AB68" s="64"/>
      <c r="AC68" s="65">
        <f t="shared" si="4"/>
        <v>0</v>
      </c>
      <c r="AD68" s="64"/>
      <c r="AE68" s="64"/>
      <c r="AF68" s="25">
        <f t="shared" si="5"/>
        <v>825826.76923076925</v>
      </c>
    </row>
    <row r="69" spans="1:32" x14ac:dyDescent="0.35">
      <c r="A69" s="20">
        <f t="shared" si="16"/>
        <v>60</v>
      </c>
      <c r="B69" s="21" t="s">
        <v>85</v>
      </c>
      <c r="C69" s="29">
        <v>2138230</v>
      </c>
      <c r="D69" s="23">
        <v>1</v>
      </c>
      <c r="E69" s="64">
        <f t="shared" si="7"/>
        <v>0</v>
      </c>
      <c r="F69" s="64"/>
      <c r="G69" s="64"/>
      <c r="H69" s="64"/>
      <c r="I69" s="64">
        <f t="shared" si="11"/>
        <v>0</v>
      </c>
      <c r="J69" s="64">
        <f t="shared" si="8"/>
        <v>0</v>
      </c>
      <c r="K69" s="64"/>
      <c r="L69" s="64"/>
      <c r="M69" s="64"/>
      <c r="N69" s="64"/>
      <c r="O69" s="64">
        <f t="shared" si="9"/>
        <v>0</v>
      </c>
      <c r="P69" s="64"/>
      <c r="Q69" s="64"/>
      <c r="R69" s="64"/>
      <c r="S69" s="64"/>
      <c r="T69" s="82"/>
      <c r="U69" s="65">
        <f t="shared" si="12"/>
        <v>0</v>
      </c>
      <c r="V69" s="64">
        <f t="shared" si="13"/>
        <v>0</v>
      </c>
      <c r="W69" s="64">
        <f t="shared" si="14"/>
        <v>0</v>
      </c>
      <c r="X69" s="64"/>
      <c r="Y69" s="65">
        <f t="shared" si="15"/>
        <v>0</v>
      </c>
      <c r="Z69" s="64"/>
      <c r="AA69" s="64"/>
      <c r="AB69" s="64"/>
      <c r="AC69" s="65">
        <f t="shared" si="4"/>
        <v>0</v>
      </c>
      <c r="AD69" s="64"/>
      <c r="AE69" s="64">
        <v>30823.1</v>
      </c>
      <c r="AF69" s="25">
        <f t="shared" si="5"/>
        <v>30823.1</v>
      </c>
    </row>
    <row r="70" spans="1:32" x14ac:dyDescent="0.35">
      <c r="A70" s="20">
        <f t="shared" si="16"/>
        <v>61</v>
      </c>
      <c r="B70" s="21" t="s">
        <v>86</v>
      </c>
      <c r="C70" s="29">
        <v>2138231</v>
      </c>
      <c r="D70" s="23">
        <v>1</v>
      </c>
      <c r="E70" s="64">
        <f t="shared" si="7"/>
        <v>0</v>
      </c>
      <c r="F70" s="64"/>
      <c r="G70" s="64"/>
      <c r="H70" s="64"/>
      <c r="I70" s="64">
        <f t="shared" si="11"/>
        <v>0</v>
      </c>
      <c r="J70" s="64">
        <f t="shared" si="8"/>
        <v>0</v>
      </c>
      <c r="K70" s="64"/>
      <c r="L70" s="64"/>
      <c r="M70" s="64"/>
      <c r="N70" s="64"/>
      <c r="O70" s="64">
        <f t="shared" si="9"/>
        <v>0</v>
      </c>
      <c r="P70" s="64"/>
      <c r="Q70" s="64"/>
      <c r="R70" s="64"/>
      <c r="S70" s="64"/>
      <c r="T70" s="82"/>
      <c r="U70" s="65">
        <f t="shared" si="12"/>
        <v>0</v>
      </c>
      <c r="V70" s="64">
        <f t="shared" si="13"/>
        <v>0</v>
      </c>
      <c r="W70" s="64">
        <f t="shared" si="14"/>
        <v>0</v>
      </c>
      <c r="X70" s="64"/>
      <c r="Y70" s="65">
        <f t="shared" si="15"/>
        <v>0</v>
      </c>
      <c r="Z70" s="64"/>
      <c r="AA70" s="64"/>
      <c r="AB70" s="64"/>
      <c r="AC70" s="65">
        <f t="shared" si="4"/>
        <v>0</v>
      </c>
      <c r="AD70" s="64"/>
      <c r="AE70" s="64">
        <v>38800266.359999999</v>
      </c>
      <c r="AF70" s="25">
        <f t="shared" si="5"/>
        <v>38800266.359999999</v>
      </c>
    </row>
    <row r="71" spans="1:32" x14ac:dyDescent="0.35">
      <c r="A71" s="20">
        <f t="shared" si="16"/>
        <v>62</v>
      </c>
      <c r="B71" s="21" t="s">
        <v>149</v>
      </c>
      <c r="C71" s="29">
        <v>2138243</v>
      </c>
      <c r="D71" s="23">
        <v>1</v>
      </c>
      <c r="E71" s="64">
        <f t="shared" si="7"/>
        <v>0</v>
      </c>
      <c r="F71" s="64"/>
      <c r="G71" s="64"/>
      <c r="H71" s="64"/>
      <c r="I71" s="64">
        <f t="shared" si="11"/>
        <v>0</v>
      </c>
      <c r="J71" s="64">
        <f t="shared" si="8"/>
        <v>0</v>
      </c>
      <c r="K71" s="64"/>
      <c r="L71" s="64"/>
      <c r="M71" s="64"/>
      <c r="N71" s="64"/>
      <c r="O71" s="64">
        <f t="shared" si="9"/>
        <v>0</v>
      </c>
      <c r="P71" s="64"/>
      <c r="Q71" s="64"/>
      <c r="R71" s="64"/>
      <c r="S71" s="64"/>
      <c r="T71" s="82"/>
      <c r="U71" s="65">
        <f t="shared" si="12"/>
        <v>0</v>
      </c>
      <c r="V71" s="64">
        <f t="shared" ref="V71:V108" si="17">W71+AB71</f>
        <v>364477.5</v>
      </c>
      <c r="W71" s="64">
        <f t="shared" ref="W71:W108" si="18">X71+Y71</f>
        <v>364477.5</v>
      </c>
      <c r="X71" s="64"/>
      <c r="Y71" s="65">
        <f t="shared" ref="Y71:Y122" si="19">Z71+AA71</f>
        <v>364477.5</v>
      </c>
      <c r="Z71" s="64"/>
      <c r="AA71" s="64">
        <v>364477.5</v>
      </c>
      <c r="AB71" s="64"/>
      <c r="AC71" s="65">
        <f t="shared" si="4"/>
        <v>0</v>
      </c>
      <c r="AD71" s="64"/>
      <c r="AE71" s="64">
        <v>32364.25</v>
      </c>
      <c r="AF71" s="25">
        <f t="shared" si="5"/>
        <v>396841.75</v>
      </c>
    </row>
    <row r="72" spans="1:32" x14ac:dyDescent="0.35">
      <c r="A72" s="20">
        <f t="shared" si="16"/>
        <v>63</v>
      </c>
      <c r="B72" s="21" t="s">
        <v>151</v>
      </c>
      <c r="C72" s="29">
        <v>2138246</v>
      </c>
      <c r="D72" s="23">
        <v>1</v>
      </c>
      <c r="E72" s="64">
        <f t="shared" si="7"/>
        <v>0</v>
      </c>
      <c r="F72" s="64"/>
      <c r="G72" s="64"/>
      <c r="H72" s="64"/>
      <c r="I72" s="64">
        <f t="shared" ref="I72:I82" si="20">N72+O72+J72</f>
        <v>286188.40000000002</v>
      </c>
      <c r="J72" s="64">
        <f t="shared" si="8"/>
        <v>0</v>
      </c>
      <c r="K72" s="64"/>
      <c r="L72" s="64"/>
      <c r="M72" s="64"/>
      <c r="N72" s="64">
        <v>286188.40000000002</v>
      </c>
      <c r="O72" s="64">
        <f t="shared" si="9"/>
        <v>0</v>
      </c>
      <c r="P72" s="64"/>
      <c r="Q72" s="64"/>
      <c r="R72" s="64"/>
      <c r="S72" s="64"/>
      <c r="T72" s="82"/>
      <c r="U72" s="65">
        <f t="shared" ref="U72:U82" si="21">E72+I72+T72</f>
        <v>286188.40000000002</v>
      </c>
      <c r="V72" s="64">
        <f t="shared" si="17"/>
        <v>0</v>
      </c>
      <c r="W72" s="64">
        <f t="shared" si="18"/>
        <v>0</v>
      </c>
      <c r="X72" s="64"/>
      <c r="Y72" s="65">
        <f t="shared" si="19"/>
        <v>0</v>
      </c>
      <c r="Z72" s="64"/>
      <c r="AA72" s="64"/>
      <c r="AB72" s="64"/>
      <c r="AC72" s="65">
        <f t="shared" ref="AC72:AC122" si="22">X72+AB72</f>
        <v>0</v>
      </c>
      <c r="AD72" s="64"/>
      <c r="AE72" s="64"/>
      <c r="AF72" s="25">
        <f t="shared" ref="AF72:AF121" si="23">E72+I72+T72+V72+AD72+AE72</f>
        <v>286188.40000000002</v>
      </c>
    </row>
    <row r="73" spans="1:32" x14ac:dyDescent="0.35">
      <c r="A73" s="20">
        <f t="shared" si="16"/>
        <v>64</v>
      </c>
      <c r="B73" s="21" t="s">
        <v>152</v>
      </c>
      <c r="C73" s="29">
        <v>2138247</v>
      </c>
      <c r="D73" s="23">
        <v>1</v>
      </c>
      <c r="E73" s="64">
        <f t="shared" ref="E73:E123" si="24">F73+G73</f>
        <v>0</v>
      </c>
      <c r="F73" s="64"/>
      <c r="G73" s="64"/>
      <c r="H73" s="64"/>
      <c r="I73" s="64">
        <f t="shared" si="20"/>
        <v>499289.23</v>
      </c>
      <c r="J73" s="64">
        <f t="shared" ref="J73:J123" si="25">K73+L73+M73</f>
        <v>0</v>
      </c>
      <c r="K73" s="64"/>
      <c r="L73" s="64"/>
      <c r="M73" s="64"/>
      <c r="N73" s="64">
        <v>499289.23</v>
      </c>
      <c r="O73" s="64">
        <f t="shared" ref="O73:O122" si="26">P73+Q73+R73</f>
        <v>0</v>
      </c>
      <c r="P73" s="64"/>
      <c r="Q73" s="64"/>
      <c r="R73" s="64"/>
      <c r="S73" s="64"/>
      <c r="T73" s="82"/>
      <c r="U73" s="65">
        <f t="shared" si="21"/>
        <v>499289.23</v>
      </c>
      <c r="V73" s="64">
        <f t="shared" si="17"/>
        <v>0</v>
      </c>
      <c r="W73" s="64">
        <f t="shared" si="18"/>
        <v>0</v>
      </c>
      <c r="X73" s="64"/>
      <c r="Y73" s="65">
        <f t="shared" si="19"/>
        <v>0</v>
      </c>
      <c r="Z73" s="64"/>
      <c r="AA73" s="64"/>
      <c r="AB73" s="64"/>
      <c r="AC73" s="65">
        <f t="shared" si="22"/>
        <v>0</v>
      </c>
      <c r="AD73" s="64"/>
      <c r="AE73" s="64"/>
      <c r="AF73" s="25">
        <f t="shared" si="23"/>
        <v>499289.23</v>
      </c>
    </row>
    <row r="74" spans="1:32" x14ac:dyDescent="0.35">
      <c r="A74" s="20">
        <f t="shared" si="16"/>
        <v>65</v>
      </c>
      <c r="B74" s="21" t="s">
        <v>163</v>
      </c>
      <c r="C74" s="29">
        <v>2138225</v>
      </c>
      <c r="D74" s="23">
        <v>1</v>
      </c>
      <c r="E74" s="64">
        <f t="shared" si="24"/>
        <v>0</v>
      </c>
      <c r="F74" s="64"/>
      <c r="G74" s="64"/>
      <c r="H74" s="64"/>
      <c r="I74" s="64">
        <f t="shared" si="20"/>
        <v>0</v>
      </c>
      <c r="J74" s="64">
        <f t="shared" si="25"/>
        <v>0</v>
      </c>
      <c r="K74" s="64"/>
      <c r="L74" s="64"/>
      <c r="M74" s="64"/>
      <c r="N74" s="64"/>
      <c r="O74" s="64">
        <f t="shared" si="26"/>
        <v>0</v>
      </c>
      <c r="P74" s="64"/>
      <c r="Q74" s="64"/>
      <c r="R74" s="64"/>
      <c r="S74" s="64"/>
      <c r="T74" s="82"/>
      <c r="U74" s="65">
        <f t="shared" si="21"/>
        <v>0</v>
      </c>
      <c r="V74" s="64">
        <f t="shared" si="17"/>
        <v>0</v>
      </c>
      <c r="W74" s="64">
        <f t="shared" si="18"/>
        <v>0</v>
      </c>
      <c r="X74" s="64"/>
      <c r="Y74" s="65">
        <f t="shared" si="19"/>
        <v>0</v>
      </c>
      <c r="Z74" s="64"/>
      <c r="AA74" s="64"/>
      <c r="AB74" s="64"/>
      <c r="AC74" s="65">
        <f t="shared" si="22"/>
        <v>0</v>
      </c>
      <c r="AD74" s="64"/>
      <c r="AE74" s="64"/>
      <c r="AF74" s="35">
        <f t="shared" si="23"/>
        <v>0</v>
      </c>
    </row>
    <row r="75" spans="1:32" x14ac:dyDescent="0.35">
      <c r="A75" s="20">
        <f t="shared" si="16"/>
        <v>66</v>
      </c>
      <c r="B75" s="56" t="s">
        <v>174</v>
      </c>
      <c r="C75" s="55">
        <v>2138248</v>
      </c>
      <c r="D75" s="23">
        <v>1</v>
      </c>
      <c r="E75" s="64">
        <f t="shared" si="24"/>
        <v>0</v>
      </c>
      <c r="F75" s="64"/>
      <c r="G75" s="64"/>
      <c r="H75" s="64"/>
      <c r="I75" s="64">
        <f t="shared" si="20"/>
        <v>205672.5</v>
      </c>
      <c r="J75" s="64">
        <f t="shared" si="25"/>
        <v>0</v>
      </c>
      <c r="K75" s="64"/>
      <c r="L75" s="64"/>
      <c r="M75" s="64"/>
      <c r="N75" s="64">
        <v>30127</v>
      </c>
      <c r="O75" s="64">
        <f t="shared" si="26"/>
        <v>175545.5</v>
      </c>
      <c r="P75" s="64">
        <v>175545.5</v>
      </c>
      <c r="Q75" s="64"/>
      <c r="R75" s="64"/>
      <c r="S75" s="64"/>
      <c r="T75" s="82"/>
      <c r="U75" s="65">
        <f t="shared" si="21"/>
        <v>205672.5</v>
      </c>
      <c r="V75" s="64">
        <f t="shared" si="17"/>
        <v>15844626</v>
      </c>
      <c r="W75" s="64">
        <f t="shared" si="18"/>
        <v>15844626</v>
      </c>
      <c r="X75" s="64"/>
      <c r="Y75" s="65">
        <f t="shared" si="19"/>
        <v>15844626</v>
      </c>
      <c r="Z75" s="64"/>
      <c r="AA75" s="64">
        <v>15844626</v>
      </c>
      <c r="AB75" s="64"/>
      <c r="AC75" s="65">
        <f t="shared" si="22"/>
        <v>0</v>
      </c>
      <c r="AD75" s="64"/>
      <c r="AE75" s="64"/>
      <c r="AF75" s="25">
        <f>E75+I75+T75+V75+AD75+AE75</f>
        <v>16050298.5</v>
      </c>
    </row>
    <row r="76" spans="1:32" x14ac:dyDescent="0.35">
      <c r="A76" s="20">
        <f t="shared" si="16"/>
        <v>67</v>
      </c>
      <c r="B76" s="21" t="s">
        <v>167</v>
      </c>
      <c r="C76" s="29">
        <v>2138229</v>
      </c>
      <c r="D76" s="23">
        <v>1</v>
      </c>
      <c r="E76" s="64">
        <f t="shared" si="24"/>
        <v>0</v>
      </c>
      <c r="F76" s="64"/>
      <c r="G76" s="64"/>
      <c r="H76" s="64"/>
      <c r="I76" s="64">
        <f t="shared" si="20"/>
        <v>59920.000000000007</v>
      </c>
      <c r="J76" s="64">
        <f t="shared" si="25"/>
        <v>0</v>
      </c>
      <c r="K76" s="64"/>
      <c r="L76" s="64"/>
      <c r="M76" s="64"/>
      <c r="N76" s="64">
        <v>59920.000000000007</v>
      </c>
      <c r="O76" s="64">
        <f t="shared" si="26"/>
        <v>0</v>
      </c>
      <c r="P76" s="64"/>
      <c r="Q76" s="64"/>
      <c r="R76" s="64"/>
      <c r="S76" s="64"/>
      <c r="T76" s="82"/>
      <c r="U76" s="65">
        <f t="shared" si="21"/>
        <v>59920.000000000007</v>
      </c>
      <c r="V76" s="64">
        <f t="shared" si="17"/>
        <v>0</v>
      </c>
      <c r="W76" s="64">
        <f t="shared" si="18"/>
        <v>0</v>
      </c>
      <c r="X76" s="64"/>
      <c r="Y76" s="65">
        <f t="shared" si="19"/>
        <v>0</v>
      </c>
      <c r="Z76" s="64"/>
      <c r="AA76" s="64"/>
      <c r="AB76" s="64"/>
      <c r="AC76" s="65">
        <f t="shared" si="22"/>
        <v>0</v>
      </c>
      <c r="AD76" s="64"/>
      <c r="AE76" s="64"/>
      <c r="AF76" s="25">
        <f t="shared" si="23"/>
        <v>59920.000000000007</v>
      </c>
    </row>
    <row r="77" spans="1:32" x14ac:dyDescent="0.35">
      <c r="A77" s="20">
        <f t="shared" si="16"/>
        <v>68</v>
      </c>
      <c r="B77" s="21" t="s">
        <v>173</v>
      </c>
      <c r="C77" s="29">
        <v>2338199</v>
      </c>
      <c r="D77" s="23">
        <v>1</v>
      </c>
      <c r="E77" s="64">
        <f t="shared" si="24"/>
        <v>0</v>
      </c>
      <c r="F77" s="64"/>
      <c r="G77" s="64"/>
      <c r="H77" s="64"/>
      <c r="I77" s="64">
        <f t="shared" si="20"/>
        <v>306654.71666666667</v>
      </c>
      <c r="J77" s="64">
        <f t="shared" si="25"/>
        <v>0</v>
      </c>
      <c r="K77" s="64"/>
      <c r="L77" s="64"/>
      <c r="M77" s="64"/>
      <c r="N77" s="64">
        <v>306654.71666666667</v>
      </c>
      <c r="O77" s="64">
        <f t="shared" si="26"/>
        <v>0</v>
      </c>
      <c r="P77" s="64"/>
      <c r="Q77" s="64"/>
      <c r="R77" s="64"/>
      <c r="S77" s="64"/>
      <c r="T77" s="82"/>
      <c r="U77" s="65">
        <f t="shared" si="21"/>
        <v>306654.71666666667</v>
      </c>
      <c r="V77" s="64">
        <f t="shared" si="17"/>
        <v>0</v>
      </c>
      <c r="W77" s="64">
        <f t="shared" si="18"/>
        <v>0</v>
      </c>
      <c r="X77" s="64"/>
      <c r="Y77" s="65">
        <f t="shared" si="19"/>
        <v>0</v>
      </c>
      <c r="Z77" s="64"/>
      <c r="AA77" s="64"/>
      <c r="AB77" s="64"/>
      <c r="AC77" s="65">
        <f t="shared" si="22"/>
        <v>0</v>
      </c>
      <c r="AD77" s="64"/>
      <c r="AE77" s="64"/>
      <c r="AF77" s="25">
        <f t="shared" si="23"/>
        <v>306654.71666666667</v>
      </c>
    </row>
    <row r="78" spans="1:32" x14ac:dyDescent="0.35">
      <c r="A78" s="20">
        <f t="shared" si="16"/>
        <v>69</v>
      </c>
      <c r="B78" s="21" t="s">
        <v>168</v>
      </c>
      <c r="C78" s="29">
        <v>2138249</v>
      </c>
      <c r="D78" s="23">
        <v>1</v>
      </c>
      <c r="E78" s="64">
        <f t="shared" si="24"/>
        <v>0</v>
      </c>
      <c r="F78" s="64"/>
      <c r="G78" s="64"/>
      <c r="H78" s="64"/>
      <c r="I78" s="64">
        <f t="shared" si="20"/>
        <v>723800.82000000007</v>
      </c>
      <c r="J78" s="64">
        <f t="shared" si="25"/>
        <v>0</v>
      </c>
      <c r="K78" s="64"/>
      <c r="L78" s="64"/>
      <c r="M78" s="64"/>
      <c r="N78" s="64">
        <v>723800.82000000007</v>
      </c>
      <c r="O78" s="64">
        <f t="shared" si="26"/>
        <v>0</v>
      </c>
      <c r="P78" s="64"/>
      <c r="Q78" s="64"/>
      <c r="R78" s="64"/>
      <c r="S78" s="64"/>
      <c r="T78" s="82"/>
      <c r="U78" s="65">
        <f t="shared" si="21"/>
        <v>723800.82000000007</v>
      </c>
      <c r="V78" s="64">
        <f t="shared" si="17"/>
        <v>0</v>
      </c>
      <c r="W78" s="64">
        <f t="shared" si="18"/>
        <v>0</v>
      </c>
      <c r="X78" s="64"/>
      <c r="Y78" s="65">
        <f t="shared" si="19"/>
        <v>0</v>
      </c>
      <c r="Z78" s="64"/>
      <c r="AA78" s="64"/>
      <c r="AB78" s="64"/>
      <c r="AC78" s="65">
        <f t="shared" si="22"/>
        <v>0</v>
      </c>
      <c r="AD78" s="64"/>
      <c r="AE78" s="64"/>
      <c r="AF78" s="25">
        <f t="shared" si="23"/>
        <v>723800.82000000007</v>
      </c>
    </row>
    <row r="79" spans="1:32" x14ac:dyDescent="0.35">
      <c r="A79" s="20">
        <f t="shared" si="16"/>
        <v>70</v>
      </c>
      <c r="B79" s="21" t="s">
        <v>169</v>
      </c>
      <c r="C79" s="29">
        <v>2138250</v>
      </c>
      <c r="D79" s="23">
        <v>1</v>
      </c>
      <c r="E79" s="64">
        <f t="shared" si="24"/>
        <v>0</v>
      </c>
      <c r="F79" s="64"/>
      <c r="G79" s="64"/>
      <c r="H79" s="64"/>
      <c r="I79" s="64">
        <f t="shared" si="20"/>
        <v>91605.6</v>
      </c>
      <c r="J79" s="64">
        <f t="shared" si="25"/>
        <v>0</v>
      </c>
      <c r="K79" s="64"/>
      <c r="L79" s="64"/>
      <c r="M79" s="64"/>
      <c r="N79" s="64">
        <v>91605.6</v>
      </c>
      <c r="O79" s="64">
        <f t="shared" si="26"/>
        <v>0</v>
      </c>
      <c r="P79" s="64"/>
      <c r="Q79" s="64"/>
      <c r="R79" s="64"/>
      <c r="S79" s="64"/>
      <c r="T79" s="82"/>
      <c r="U79" s="65">
        <f t="shared" si="21"/>
        <v>91605.6</v>
      </c>
      <c r="V79" s="64">
        <f t="shared" si="17"/>
        <v>0</v>
      </c>
      <c r="W79" s="64">
        <f t="shared" si="18"/>
        <v>0</v>
      </c>
      <c r="X79" s="64"/>
      <c r="Y79" s="65">
        <f t="shared" si="19"/>
        <v>0</v>
      </c>
      <c r="Z79" s="64"/>
      <c r="AA79" s="64"/>
      <c r="AB79" s="64"/>
      <c r="AC79" s="65">
        <f t="shared" si="22"/>
        <v>0</v>
      </c>
      <c r="AD79" s="64"/>
      <c r="AE79" s="64"/>
      <c r="AF79" s="25">
        <f t="shared" si="23"/>
        <v>91605.6</v>
      </c>
    </row>
    <row r="80" spans="1:32" x14ac:dyDescent="0.35">
      <c r="A80" s="20">
        <f t="shared" si="16"/>
        <v>71</v>
      </c>
      <c r="B80" s="21" t="s">
        <v>170</v>
      </c>
      <c r="C80" s="29">
        <v>2138252</v>
      </c>
      <c r="D80" s="23">
        <v>1</v>
      </c>
      <c r="E80" s="64">
        <f t="shared" si="24"/>
        <v>0</v>
      </c>
      <c r="F80" s="64"/>
      <c r="G80" s="64"/>
      <c r="H80" s="64"/>
      <c r="I80" s="64">
        <f t="shared" si="20"/>
        <v>276073</v>
      </c>
      <c r="J80" s="64">
        <f t="shared" si="25"/>
        <v>0</v>
      </c>
      <c r="K80" s="64"/>
      <c r="L80" s="64"/>
      <c r="M80" s="64"/>
      <c r="N80" s="64">
        <v>204621</v>
      </c>
      <c r="O80" s="64">
        <f t="shared" si="26"/>
        <v>71452</v>
      </c>
      <c r="P80" s="64">
        <v>71452</v>
      </c>
      <c r="Q80" s="64"/>
      <c r="R80" s="64"/>
      <c r="S80" s="64"/>
      <c r="T80" s="82"/>
      <c r="U80" s="65">
        <f>E80+I80+T80</f>
        <v>276073</v>
      </c>
      <c r="V80" s="64">
        <f t="shared" si="17"/>
        <v>0</v>
      </c>
      <c r="W80" s="64">
        <f t="shared" si="18"/>
        <v>0</v>
      </c>
      <c r="X80" s="64"/>
      <c r="Y80" s="65">
        <f t="shared" si="19"/>
        <v>0</v>
      </c>
      <c r="Z80" s="64"/>
      <c r="AA80" s="64"/>
      <c r="AB80" s="64"/>
      <c r="AC80" s="65">
        <f t="shared" si="22"/>
        <v>0</v>
      </c>
      <c r="AD80" s="64"/>
      <c r="AE80" s="64"/>
      <c r="AF80" s="25">
        <f t="shared" si="23"/>
        <v>276073</v>
      </c>
    </row>
    <row r="81" spans="1:32" x14ac:dyDescent="0.35">
      <c r="A81" s="20">
        <f t="shared" si="16"/>
        <v>72</v>
      </c>
      <c r="B81" s="21" t="s">
        <v>172</v>
      </c>
      <c r="C81" s="29">
        <v>2138238</v>
      </c>
      <c r="D81" s="23">
        <v>1</v>
      </c>
      <c r="E81" s="64">
        <f t="shared" si="24"/>
        <v>0</v>
      </c>
      <c r="F81" s="64"/>
      <c r="G81" s="64"/>
      <c r="H81" s="64"/>
      <c r="I81" s="64">
        <f t="shared" si="20"/>
        <v>210264</v>
      </c>
      <c r="J81" s="64">
        <f t="shared" si="25"/>
        <v>0</v>
      </c>
      <c r="K81" s="64"/>
      <c r="L81" s="64"/>
      <c r="M81" s="64"/>
      <c r="N81" s="64">
        <v>210264</v>
      </c>
      <c r="O81" s="64">
        <f t="shared" si="26"/>
        <v>0</v>
      </c>
      <c r="P81" s="64"/>
      <c r="Q81" s="64"/>
      <c r="R81" s="64"/>
      <c r="S81" s="64"/>
      <c r="T81" s="82"/>
      <c r="U81" s="65">
        <f t="shared" si="21"/>
        <v>210264</v>
      </c>
      <c r="V81" s="64">
        <f t="shared" si="17"/>
        <v>0</v>
      </c>
      <c r="W81" s="64">
        <f t="shared" si="18"/>
        <v>0</v>
      </c>
      <c r="X81" s="64"/>
      <c r="Y81" s="65">
        <f t="shared" si="19"/>
        <v>0</v>
      </c>
      <c r="Z81" s="64"/>
      <c r="AA81" s="64"/>
      <c r="AB81" s="64"/>
      <c r="AC81" s="65">
        <f t="shared" si="22"/>
        <v>0</v>
      </c>
      <c r="AD81" s="64"/>
      <c r="AE81" s="64"/>
      <c r="AF81" s="25">
        <f t="shared" si="23"/>
        <v>210264</v>
      </c>
    </row>
    <row r="82" spans="1:32" x14ac:dyDescent="0.35">
      <c r="A82" s="20">
        <f t="shared" si="16"/>
        <v>73</v>
      </c>
      <c r="B82" s="21" t="s">
        <v>175</v>
      </c>
      <c r="C82" s="29">
        <v>2138251</v>
      </c>
      <c r="D82" s="23">
        <v>1</v>
      </c>
      <c r="E82" s="64">
        <f t="shared" si="24"/>
        <v>0</v>
      </c>
      <c r="F82" s="64"/>
      <c r="G82" s="64"/>
      <c r="H82" s="64"/>
      <c r="I82" s="64">
        <f t="shared" si="20"/>
        <v>199360</v>
      </c>
      <c r="J82" s="64">
        <f t="shared" si="25"/>
        <v>0</v>
      </c>
      <c r="K82" s="64"/>
      <c r="L82" s="64"/>
      <c r="M82" s="64"/>
      <c r="N82" s="64"/>
      <c r="O82" s="64">
        <f t="shared" si="26"/>
        <v>199360</v>
      </c>
      <c r="P82" s="64">
        <v>199360</v>
      </c>
      <c r="Q82" s="64"/>
      <c r="R82" s="64"/>
      <c r="S82" s="64"/>
      <c r="T82" s="82"/>
      <c r="U82" s="65">
        <f t="shared" si="21"/>
        <v>199360</v>
      </c>
      <c r="V82" s="64">
        <f t="shared" si="17"/>
        <v>0</v>
      </c>
      <c r="W82" s="64">
        <f t="shared" si="18"/>
        <v>0</v>
      </c>
      <c r="X82" s="64"/>
      <c r="Y82" s="65">
        <f t="shared" si="19"/>
        <v>0</v>
      </c>
      <c r="Z82" s="64"/>
      <c r="AA82" s="64"/>
      <c r="AB82" s="64"/>
      <c r="AC82" s="65">
        <f t="shared" si="22"/>
        <v>0</v>
      </c>
      <c r="AD82" s="64"/>
      <c r="AE82" s="64"/>
      <c r="AF82" s="25">
        <f t="shared" si="23"/>
        <v>199360</v>
      </c>
    </row>
    <row r="83" spans="1:32" x14ac:dyDescent="0.35">
      <c r="A83" s="20">
        <f t="shared" si="16"/>
        <v>74</v>
      </c>
      <c r="B83" s="21" t="s">
        <v>119</v>
      </c>
      <c r="C83" s="29">
        <v>2106184</v>
      </c>
      <c r="D83" s="23">
        <v>1</v>
      </c>
      <c r="E83" s="64">
        <f>F83+G83</f>
        <v>0</v>
      </c>
      <c r="F83" s="64"/>
      <c r="G83" s="64"/>
      <c r="H83" s="64"/>
      <c r="I83" s="64">
        <f>N83+O83+J83</f>
        <v>0</v>
      </c>
      <c r="J83" s="64">
        <f>K83+L83+M83</f>
        <v>0</v>
      </c>
      <c r="K83" s="64"/>
      <c r="L83" s="64"/>
      <c r="M83" s="64"/>
      <c r="N83" s="64"/>
      <c r="O83" s="64">
        <f>P83+Q83+R83</f>
        <v>0</v>
      </c>
      <c r="P83" s="64"/>
      <c r="Q83" s="64"/>
      <c r="R83" s="64"/>
      <c r="S83" s="64"/>
      <c r="T83" s="82"/>
      <c r="U83" s="65">
        <f>E83+I83+T83</f>
        <v>0</v>
      </c>
      <c r="V83" s="64">
        <f>W83+AB83</f>
        <v>485058.69903599995</v>
      </c>
      <c r="W83" s="64">
        <f>X83+Y83</f>
        <v>485058.69903599995</v>
      </c>
      <c r="X83" s="64"/>
      <c r="Y83" s="65">
        <f>Z83+AA83</f>
        <v>485058.69903599995</v>
      </c>
      <c r="Z83" s="64">
        <v>485058.69903599995</v>
      </c>
      <c r="AA83" s="64"/>
      <c r="AB83" s="64"/>
      <c r="AC83" s="65">
        <f>X83+AB83</f>
        <v>0</v>
      </c>
      <c r="AD83" s="64"/>
      <c r="AE83" s="64"/>
      <c r="AF83" s="25">
        <f>E83+I83+T83+V83+AD83+AE83</f>
        <v>485058.69903599995</v>
      </c>
    </row>
    <row r="84" spans="1:32" x14ac:dyDescent="0.35">
      <c r="A84" s="20">
        <f t="shared" si="16"/>
        <v>75</v>
      </c>
      <c r="B84" s="56" t="s">
        <v>171</v>
      </c>
      <c r="C84" s="55">
        <v>2138253</v>
      </c>
      <c r="D84" s="23">
        <v>1</v>
      </c>
      <c r="E84" s="64">
        <f>F84+G84</f>
        <v>0</v>
      </c>
      <c r="F84" s="64"/>
      <c r="G84" s="64"/>
      <c r="H84" s="64"/>
      <c r="I84" s="64">
        <f>N84+O84+J84</f>
        <v>0</v>
      </c>
      <c r="J84" s="64">
        <f>K84+L84+M84</f>
        <v>0</v>
      </c>
      <c r="K84" s="64"/>
      <c r="L84" s="64"/>
      <c r="M84" s="64"/>
      <c r="N84" s="64"/>
      <c r="O84" s="64">
        <f>P84+Q84+R84</f>
        <v>0</v>
      </c>
      <c r="P84" s="64"/>
      <c r="Q84" s="64"/>
      <c r="R84" s="64"/>
      <c r="S84" s="64"/>
      <c r="T84" s="82"/>
      <c r="U84" s="65">
        <f>E84+I84+T84</f>
        <v>0</v>
      </c>
      <c r="V84" s="64">
        <f>W84+AB84</f>
        <v>470664.28767600004</v>
      </c>
      <c r="W84" s="64">
        <f>X84+Y84</f>
        <v>470664.28767600004</v>
      </c>
      <c r="X84" s="64"/>
      <c r="Y84" s="65">
        <f>Z84+AA84</f>
        <v>470664.28767600004</v>
      </c>
      <c r="Z84" s="64"/>
      <c r="AA84" s="64">
        <v>470664.28767600004</v>
      </c>
      <c r="AB84" s="64"/>
      <c r="AC84" s="65">
        <f>X84+AB84</f>
        <v>0</v>
      </c>
      <c r="AD84" s="64"/>
      <c r="AE84" s="64"/>
      <c r="AF84" s="25">
        <f>E84+I84+T84+V84+AD84+AE84</f>
        <v>470664.28767600004</v>
      </c>
    </row>
    <row r="85" spans="1:32" x14ac:dyDescent="0.35">
      <c r="A85" s="20">
        <f t="shared" si="16"/>
        <v>76</v>
      </c>
      <c r="B85" s="21" t="s">
        <v>150</v>
      </c>
      <c r="C85" s="29">
        <v>2138244</v>
      </c>
      <c r="D85" s="23">
        <v>1</v>
      </c>
      <c r="E85" s="64">
        <f>F85+G85</f>
        <v>0</v>
      </c>
      <c r="F85" s="64"/>
      <c r="G85" s="64"/>
      <c r="H85" s="64"/>
      <c r="I85" s="64">
        <f>N85+O85+J85</f>
        <v>0</v>
      </c>
      <c r="J85" s="64">
        <f>K85+L85+M85</f>
        <v>0</v>
      </c>
      <c r="K85" s="64"/>
      <c r="L85" s="64"/>
      <c r="M85" s="64"/>
      <c r="N85" s="64"/>
      <c r="O85" s="64">
        <f>P85+Q85+R85</f>
        <v>0</v>
      </c>
      <c r="P85" s="64"/>
      <c r="Q85" s="64"/>
      <c r="R85" s="64"/>
      <c r="S85" s="64"/>
      <c r="T85" s="82"/>
      <c r="U85" s="65">
        <f>E85+I85+T85</f>
        <v>0</v>
      </c>
      <c r="V85" s="64">
        <f>W85+AB85</f>
        <v>6591274.6905071996</v>
      </c>
      <c r="W85" s="64">
        <f>X85+Y85</f>
        <v>6591274.6905071996</v>
      </c>
      <c r="X85" s="64"/>
      <c r="Y85" s="65">
        <f>Z85+AA85</f>
        <v>6591274.6905071996</v>
      </c>
      <c r="Z85" s="64"/>
      <c r="AA85" s="64">
        <v>6591274.6905071996</v>
      </c>
      <c r="AB85" s="64"/>
      <c r="AC85" s="65">
        <f>X85+AB85</f>
        <v>0</v>
      </c>
      <c r="AD85" s="64"/>
      <c r="AE85" s="64"/>
      <c r="AF85" s="25">
        <f>E85+I85+T85+V85+AD85+AE85</f>
        <v>6591274.6905071996</v>
      </c>
    </row>
    <row r="86" spans="1:32" ht="36" x14ac:dyDescent="0.35">
      <c r="A86" s="20">
        <f t="shared" si="16"/>
        <v>77</v>
      </c>
      <c r="B86" s="56" t="s">
        <v>162</v>
      </c>
      <c r="C86" s="29">
        <v>2138242</v>
      </c>
      <c r="D86" s="23">
        <v>1</v>
      </c>
      <c r="E86" s="64">
        <f>F86+G86</f>
        <v>0</v>
      </c>
      <c r="F86" s="64"/>
      <c r="G86" s="64"/>
      <c r="H86" s="64"/>
      <c r="I86" s="64">
        <f>N86+O86+J86</f>
        <v>0</v>
      </c>
      <c r="J86" s="64">
        <f>K86+L86+M86</f>
        <v>0</v>
      </c>
      <c r="K86" s="64"/>
      <c r="L86" s="64"/>
      <c r="M86" s="64"/>
      <c r="N86" s="64"/>
      <c r="O86" s="64">
        <f>P86+Q86+R86</f>
        <v>0</v>
      </c>
      <c r="P86" s="64"/>
      <c r="Q86" s="64"/>
      <c r="R86" s="64"/>
      <c r="S86" s="64"/>
      <c r="T86" s="82"/>
      <c r="U86" s="65">
        <f>E86+I86+T86</f>
        <v>0</v>
      </c>
      <c r="V86" s="64">
        <f>W86+AB86</f>
        <v>358330.6496</v>
      </c>
      <c r="W86" s="64">
        <f>X86+Y86</f>
        <v>358330.6496</v>
      </c>
      <c r="X86" s="64">
        <v>358330.6496</v>
      </c>
      <c r="Y86" s="65">
        <f>Z86+AA86</f>
        <v>0</v>
      </c>
      <c r="Z86" s="64"/>
      <c r="AA86" s="64"/>
      <c r="AB86" s="64"/>
      <c r="AC86" s="65">
        <f>X86+AB86</f>
        <v>358330.6496</v>
      </c>
      <c r="AD86" s="64"/>
      <c r="AE86" s="64"/>
      <c r="AF86" s="25">
        <f>E86+I86+T86+V86+AD86+AE86</f>
        <v>358330.6496</v>
      </c>
    </row>
    <row r="87" spans="1:32" ht="36" x14ac:dyDescent="0.35">
      <c r="A87" s="20">
        <f t="shared" si="16"/>
        <v>78</v>
      </c>
      <c r="B87" s="21" t="s">
        <v>87</v>
      </c>
      <c r="C87" s="29">
        <v>3141002</v>
      </c>
      <c r="D87" s="23">
        <v>1</v>
      </c>
      <c r="E87" s="64">
        <f t="shared" si="24"/>
        <v>98410042.510000005</v>
      </c>
      <c r="F87" s="64">
        <v>97435685.650000006</v>
      </c>
      <c r="G87" s="64">
        <v>974356.86</v>
      </c>
      <c r="H87" s="64"/>
      <c r="I87" s="64">
        <f t="shared" ref="I87:I100" si="27">N87+O87+J87</f>
        <v>216390504.41931492</v>
      </c>
      <c r="J87" s="64">
        <f t="shared" si="25"/>
        <v>146186965.45591521</v>
      </c>
      <c r="K87" s="64">
        <v>77333227.577337593</v>
      </c>
      <c r="L87" s="64">
        <v>65798392.688577615</v>
      </c>
      <c r="M87" s="64">
        <v>3055345.19</v>
      </c>
      <c r="N87" s="64">
        <v>10115954.153399715</v>
      </c>
      <c r="O87" s="64">
        <f t="shared" si="26"/>
        <v>60087584.809999995</v>
      </c>
      <c r="P87" s="64">
        <v>2885185.9999999925</v>
      </c>
      <c r="Q87" s="64">
        <v>34285067.560000002</v>
      </c>
      <c r="R87" s="64">
        <v>22917331.25</v>
      </c>
      <c r="S87" s="64"/>
      <c r="T87" s="82"/>
      <c r="U87" s="65">
        <f t="shared" ref="U87:U122" si="28">E87+I87+T87</f>
        <v>314800546.92931491</v>
      </c>
      <c r="V87" s="64">
        <f t="shared" si="17"/>
        <v>749633800.26618445</v>
      </c>
      <c r="W87" s="64">
        <f t="shared" si="18"/>
        <v>683417400.30778444</v>
      </c>
      <c r="X87" s="64">
        <v>642996013.39838767</v>
      </c>
      <c r="Y87" s="65">
        <f t="shared" si="19"/>
        <v>40421386.909396805</v>
      </c>
      <c r="Z87" s="64">
        <v>1574592.2330688003</v>
      </c>
      <c r="AA87" s="64">
        <v>38846794.676328003</v>
      </c>
      <c r="AB87" s="64">
        <v>66216399.958399996</v>
      </c>
      <c r="AC87" s="65">
        <f t="shared" si="22"/>
        <v>709212413.35678768</v>
      </c>
      <c r="AD87" s="64"/>
      <c r="AE87" s="64"/>
      <c r="AF87" s="25">
        <f t="shared" si="23"/>
        <v>1064434347.1954994</v>
      </c>
    </row>
    <row r="88" spans="1:32" ht="36" x14ac:dyDescent="0.35">
      <c r="A88" s="20">
        <f t="shared" si="16"/>
        <v>79</v>
      </c>
      <c r="B88" s="21" t="s">
        <v>88</v>
      </c>
      <c r="C88" s="29">
        <v>3141003</v>
      </c>
      <c r="D88" s="23">
        <v>1</v>
      </c>
      <c r="E88" s="64">
        <f t="shared" si="24"/>
        <v>25048647.73</v>
      </c>
      <c r="F88" s="64">
        <v>24800641.32</v>
      </c>
      <c r="G88" s="64">
        <v>248006.41</v>
      </c>
      <c r="H88" s="64"/>
      <c r="I88" s="64">
        <f t="shared" si="27"/>
        <v>118905441.9494057</v>
      </c>
      <c r="J88" s="64">
        <f t="shared" si="25"/>
        <v>64284360.1994057</v>
      </c>
      <c r="K88" s="64">
        <v>43838691.455908805</v>
      </c>
      <c r="L88" s="64">
        <v>18705467.333496895</v>
      </c>
      <c r="M88" s="64">
        <v>1740201.41</v>
      </c>
      <c r="N88" s="64">
        <v>1886772.5</v>
      </c>
      <c r="O88" s="64">
        <f t="shared" si="26"/>
        <v>52734309.25</v>
      </c>
      <c r="P88" s="64">
        <v>21209801</v>
      </c>
      <c r="Q88" s="64">
        <v>14497952</v>
      </c>
      <c r="R88" s="64">
        <v>17026556.25</v>
      </c>
      <c r="S88" s="64"/>
      <c r="T88" s="82">
        <v>3254882.4000000004</v>
      </c>
      <c r="U88" s="65">
        <f t="shared" si="28"/>
        <v>147208972.0794057</v>
      </c>
      <c r="V88" s="64">
        <f t="shared" si="17"/>
        <v>124508845.90952176</v>
      </c>
      <c r="W88" s="64">
        <f t="shared" si="18"/>
        <v>124508845.90952176</v>
      </c>
      <c r="X88" s="64">
        <v>79663060.942677766</v>
      </c>
      <c r="Y88" s="65">
        <f t="shared" si="19"/>
        <v>44845784.966844</v>
      </c>
      <c r="Z88" s="64">
        <v>4444070.4000000004</v>
      </c>
      <c r="AA88" s="64">
        <v>40401714.566844001</v>
      </c>
      <c r="AB88" s="64"/>
      <c r="AC88" s="65">
        <f t="shared" si="22"/>
        <v>79663060.942677766</v>
      </c>
      <c r="AD88" s="64"/>
      <c r="AE88" s="64">
        <v>37781238.299999997</v>
      </c>
      <c r="AF88" s="25">
        <f t="shared" si="23"/>
        <v>309499056.2889275</v>
      </c>
    </row>
    <row r="89" spans="1:32" ht="36" x14ac:dyDescent="0.35">
      <c r="A89" s="20">
        <f t="shared" si="16"/>
        <v>80</v>
      </c>
      <c r="B89" s="21" t="s">
        <v>89</v>
      </c>
      <c r="C89" s="29">
        <v>3141004</v>
      </c>
      <c r="D89" s="23">
        <v>1</v>
      </c>
      <c r="E89" s="64">
        <f t="shared" si="24"/>
        <v>46893569.690000005</v>
      </c>
      <c r="F89" s="64">
        <v>46429276.920000002</v>
      </c>
      <c r="G89" s="64">
        <v>464292.77</v>
      </c>
      <c r="H89" s="64"/>
      <c r="I89" s="64">
        <f t="shared" si="27"/>
        <v>88817509.274951994</v>
      </c>
      <c r="J89" s="64">
        <f t="shared" si="25"/>
        <v>61657976.944951996</v>
      </c>
      <c r="K89" s="64">
        <v>54125592.194951996</v>
      </c>
      <c r="L89" s="64">
        <v>4567502.37</v>
      </c>
      <c r="M89" s="64">
        <v>2964882.38</v>
      </c>
      <c r="N89" s="64">
        <v>2953153.2</v>
      </c>
      <c r="O89" s="64">
        <f t="shared" si="26"/>
        <v>24206379.129999999</v>
      </c>
      <c r="P89" s="64">
        <v>593241.99999999814</v>
      </c>
      <c r="Q89" s="64">
        <v>11006793.380000001</v>
      </c>
      <c r="R89" s="64">
        <v>12606343.75</v>
      </c>
      <c r="S89" s="64"/>
      <c r="T89" s="82">
        <v>1775390.4000000001</v>
      </c>
      <c r="U89" s="65">
        <f t="shared" si="28"/>
        <v>137486469.364952</v>
      </c>
      <c r="V89" s="64">
        <f t="shared" si="17"/>
        <v>238463006.17275715</v>
      </c>
      <c r="W89" s="64">
        <f t="shared" si="18"/>
        <v>238463006.17275715</v>
      </c>
      <c r="X89" s="64">
        <v>187170919.60565156</v>
      </c>
      <c r="Y89" s="65">
        <f t="shared" si="19"/>
        <v>51292086.567105591</v>
      </c>
      <c r="Z89" s="64">
        <v>35741269.171425596</v>
      </c>
      <c r="AA89" s="64">
        <v>15550817.395679999</v>
      </c>
      <c r="AB89" s="64"/>
      <c r="AC89" s="65">
        <f t="shared" si="22"/>
        <v>187170919.60565156</v>
      </c>
      <c r="AD89" s="64"/>
      <c r="AE89" s="64"/>
      <c r="AF89" s="25">
        <f t="shared" si="23"/>
        <v>375949475.53770912</v>
      </c>
    </row>
    <row r="90" spans="1:32" ht="43.5" customHeight="1" x14ac:dyDescent="0.35">
      <c r="A90" s="20">
        <f t="shared" si="16"/>
        <v>81</v>
      </c>
      <c r="B90" s="21" t="s">
        <v>90</v>
      </c>
      <c r="C90" s="29">
        <v>3141007</v>
      </c>
      <c r="D90" s="23">
        <v>1</v>
      </c>
      <c r="E90" s="64">
        <f t="shared" si="24"/>
        <v>79500715.190000013</v>
      </c>
      <c r="F90" s="64">
        <v>78713579.400000006</v>
      </c>
      <c r="G90" s="64">
        <v>787135.79</v>
      </c>
      <c r="H90" s="64"/>
      <c r="I90" s="64">
        <f t="shared" si="27"/>
        <v>278672499.95201147</v>
      </c>
      <c r="J90" s="64">
        <f t="shared" si="25"/>
        <v>134093211.20688801</v>
      </c>
      <c r="K90" s="64">
        <v>118017692.79688799</v>
      </c>
      <c r="L90" s="64">
        <v>9959622.2599999998</v>
      </c>
      <c r="M90" s="64">
        <v>6115896.1500000004</v>
      </c>
      <c r="N90" s="64">
        <v>37949792.495123439</v>
      </c>
      <c r="O90" s="64">
        <f t="shared" si="26"/>
        <v>106629496.25</v>
      </c>
      <c r="P90" s="64">
        <v>7729280</v>
      </c>
      <c r="Q90" s="64">
        <v>49836710</v>
      </c>
      <c r="R90" s="64">
        <v>49063506.25</v>
      </c>
      <c r="S90" s="64"/>
      <c r="T90" s="82"/>
      <c r="U90" s="65">
        <f t="shared" si="28"/>
        <v>358173215.14201146</v>
      </c>
      <c r="V90" s="64">
        <f t="shared" si="17"/>
        <v>1263027782.6600502</v>
      </c>
      <c r="W90" s="64">
        <f t="shared" si="18"/>
        <v>1171572208.1564503</v>
      </c>
      <c r="X90" s="64">
        <v>1108149812.2638822</v>
      </c>
      <c r="Y90" s="65">
        <f t="shared" si="19"/>
        <v>63422395.892568</v>
      </c>
      <c r="Z90" s="64">
        <v>9280279.512000002</v>
      </c>
      <c r="AA90" s="64">
        <v>54142116.380567998</v>
      </c>
      <c r="AB90" s="64">
        <v>91455574.503599972</v>
      </c>
      <c r="AC90" s="65">
        <f t="shared" si="22"/>
        <v>1199605386.767482</v>
      </c>
      <c r="AD90" s="64"/>
      <c r="AE90" s="64"/>
      <c r="AF90" s="25">
        <f t="shared" si="23"/>
        <v>1621200997.8020616</v>
      </c>
    </row>
    <row r="91" spans="1:32" ht="29.25" customHeight="1" x14ac:dyDescent="0.35">
      <c r="A91" s="20">
        <f t="shared" si="16"/>
        <v>82</v>
      </c>
      <c r="B91" s="21" t="s">
        <v>91</v>
      </c>
      <c r="C91" s="29">
        <v>3148002</v>
      </c>
      <c r="D91" s="23">
        <v>1</v>
      </c>
      <c r="E91" s="64">
        <f t="shared" si="24"/>
        <v>0</v>
      </c>
      <c r="F91" s="64"/>
      <c r="G91" s="64"/>
      <c r="H91" s="64"/>
      <c r="I91" s="64">
        <f t="shared" si="27"/>
        <v>116957875.53999999</v>
      </c>
      <c r="J91" s="64">
        <f t="shared" si="25"/>
        <v>0</v>
      </c>
      <c r="K91" s="64"/>
      <c r="L91" s="64"/>
      <c r="M91" s="64"/>
      <c r="N91" s="64">
        <v>8686017.5399999991</v>
      </c>
      <c r="O91" s="64">
        <f t="shared" si="26"/>
        <v>108271858</v>
      </c>
      <c r="P91" s="64">
        <v>107495182</v>
      </c>
      <c r="Q91" s="64">
        <v>776676</v>
      </c>
      <c r="R91" s="64"/>
      <c r="S91" s="64"/>
      <c r="T91" s="82"/>
      <c r="U91" s="65">
        <f t="shared" si="28"/>
        <v>116957875.53999999</v>
      </c>
      <c r="V91" s="64">
        <f t="shared" si="17"/>
        <v>303076947.52272004</v>
      </c>
      <c r="W91" s="64">
        <f t="shared" si="18"/>
        <v>303076947.52272004</v>
      </c>
      <c r="X91" s="64">
        <v>294238297.50672007</v>
      </c>
      <c r="Y91" s="65">
        <f t="shared" si="19"/>
        <v>8838650.0159999989</v>
      </c>
      <c r="Z91" s="64"/>
      <c r="AA91" s="64">
        <v>8838650.0159999989</v>
      </c>
      <c r="AB91" s="64"/>
      <c r="AC91" s="65">
        <f t="shared" si="22"/>
        <v>294238297.50672007</v>
      </c>
      <c r="AD91" s="64"/>
      <c r="AE91" s="64"/>
      <c r="AF91" s="25">
        <f t="shared" si="23"/>
        <v>420034823.06272006</v>
      </c>
    </row>
    <row r="92" spans="1:32" ht="36" x14ac:dyDescent="0.35">
      <c r="A92" s="20">
        <f t="shared" si="16"/>
        <v>83</v>
      </c>
      <c r="B92" s="21" t="s">
        <v>92</v>
      </c>
      <c r="C92" s="29">
        <v>3151001</v>
      </c>
      <c r="D92" s="23">
        <v>1</v>
      </c>
      <c r="E92" s="64">
        <f t="shared" si="24"/>
        <v>0</v>
      </c>
      <c r="F92" s="64"/>
      <c r="G92" s="64"/>
      <c r="H92" s="64"/>
      <c r="I92" s="64">
        <f t="shared" si="27"/>
        <v>65067414.860755324</v>
      </c>
      <c r="J92" s="64">
        <f t="shared" si="25"/>
        <v>0</v>
      </c>
      <c r="K92" s="64"/>
      <c r="L92" s="64"/>
      <c r="M92" s="64"/>
      <c r="N92" s="64">
        <v>39483836.460755326</v>
      </c>
      <c r="O92" s="64">
        <f t="shared" si="26"/>
        <v>25583578.399999999</v>
      </c>
      <c r="P92" s="64">
        <v>25583578.399999999</v>
      </c>
      <c r="Q92" s="64">
        <v>0</v>
      </c>
      <c r="R92" s="64"/>
      <c r="S92" s="64"/>
      <c r="T92" s="82"/>
      <c r="U92" s="65">
        <f t="shared" si="28"/>
        <v>65067414.860755324</v>
      </c>
      <c r="V92" s="64">
        <f t="shared" si="17"/>
        <v>498323782.82353282</v>
      </c>
      <c r="W92" s="64">
        <f t="shared" si="18"/>
        <v>480203744.5195328</v>
      </c>
      <c r="X92" s="64">
        <v>355483115.03330475</v>
      </c>
      <c r="Y92" s="65">
        <f t="shared" si="19"/>
        <v>124720629.48622802</v>
      </c>
      <c r="Z92" s="64">
        <v>95368490.763789609</v>
      </c>
      <c r="AA92" s="64">
        <v>29352138.722438402</v>
      </c>
      <c r="AB92" s="64">
        <v>18120038.304000001</v>
      </c>
      <c r="AC92" s="65">
        <f t="shared" si="22"/>
        <v>373603153.33730477</v>
      </c>
      <c r="AD92" s="64"/>
      <c r="AE92" s="64"/>
      <c r="AF92" s="25">
        <f t="shared" si="23"/>
        <v>563391197.68428814</v>
      </c>
    </row>
    <row r="93" spans="1:32" ht="39" customHeight="1" x14ac:dyDescent="0.35">
      <c r="A93" s="20">
        <f t="shared" si="16"/>
        <v>84</v>
      </c>
      <c r="B93" s="21" t="s">
        <v>93</v>
      </c>
      <c r="C93" s="29">
        <v>3241001</v>
      </c>
      <c r="D93" s="23">
        <v>1</v>
      </c>
      <c r="E93" s="64">
        <f t="shared" si="24"/>
        <v>219712642.33999997</v>
      </c>
      <c r="F93" s="64">
        <v>217537269.63999999</v>
      </c>
      <c r="G93" s="64">
        <v>2175372.7000000002</v>
      </c>
      <c r="H93" s="64"/>
      <c r="I93" s="64">
        <f t="shared" si="27"/>
        <v>215109065.92238799</v>
      </c>
      <c r="J93" s="64">
        <f t="shared" si="25"/>
        <v>143820030.18238798</v>
      </c>
      <c r="K93" s="64">
        <v>4565018.96172</v>
      </c>
      <c r="L93" s="64">
        <v>139255011.22066799</v>
      </c>
      <c r="M93" s="64"/>
      <c r="N93" s="64">
        <v>47137041.740000002</v>
      </c>
      <c r="O93" s="64">
        <f t="shared" si="26"/>
        <v>24151994.000000007</v>
      </c>
      <c r="P93" s="64">
        <v>1498944.0000000075</v>
      </c>
      <c r="Q93" s="64">
        <v>22653050</v>
      </c>
      <c r="R93" s="64"/>
      <c r="S93" s="64"/>
      <c r="T93" s="82"/>
      <c r="U93" s="65">
        <f t="shared" si="28"/>
        <v>434821708.26238799</v>
      </c>
      <c r="V93" s="64">
        <f t="shared" si="17"/>
        <v>200465373.83169115</v>
      </c>
      <c r="W93" s="64">
        <f t="shared" si="18"/>
        <v>200465373.83169115</v>
      </c>
      <c r="X93" s="64">
        <v>163627745.51385596</v>
      </c>
      <c r="Y93" s="65">
        <f t="shared" si="19"/>
        <v>36837628.317835197</v>
      </c>
      <c r="Z93" s="64">
        <v>11689744.9418352</v>
      </c>
      <c r="AA93" s="64">
        <v>25147883.375999995</v>
      </c>
      <c r="AB93" s="64"/>
      <c r="AC93" s="65">
        <f t="shared" si="22"/>
        <v>163627745.51385596</v>
      </c>
      <c r="AD93" s="64"/>
      <c r="AE93" s="64"/>
      <c r="AF93" s="25">
        <f t="shared" si="23"/>
        <v>635287082.09407914</v>
      </c>
    </row>
    <row r="94" spans="1:32" ht="54" x14ac:dyDescent="0.35">
      <c r="A94" s="20">
        <f t="shared" si="16"/>
        <v>85</v>
      </c>
      <c r="B94" s="21" t="s">
        <v>94</v>
      </c>
      <c r="C94" s="30" t="s">
        <v>153</v>
      </c>
      <c r="D94" s="23">
        <v>1</v>
      </c>
      <c r="E94" s="64">
        <f t="shared" si="24"/>
        <v>0</v>
      </c>
      <c r="F94" s="64"/>
      <c r="G94" s="64"/>
      <c r="H94" s="64"/>
      <c r="I94" s="64">
        <f t="shared" si="27"/>
        <v>300683389.35833299</v>
      </c>
      <c r="J94" s="64">
        <f t="shared" si="25"/>
        <v>0</v>
      </c>
      <c r="K94" s="64"/>
      <c r="L94" s="64"/>
      <c r="M94" s="64"/>
      <c r="N94" s="64">
        <v>151331065.87833297</v>
      </c>
      <c r="O94" s="64">
        <f t="shared" si="26"/>
        <v>149352323.48000002</v>
      </c>
      <c r="P94" s="64">
        <v>149352323.48000002</v>
      </c>
      <c r="Q94" s="64">
        <v>0</v>
      </c>
      <c r="R94" s="64"/>
      <c r="S94" s="64"/>
      <c r="T94" s="82"/>
      <c r="U94" s="65">
        <f t="shared" si="28"/>
        <v>300683389.35833299</v>
      </c>
      <c r="V94" s="64">
        <f t="shared" si="17"/>
        <v>0</v>
      </c>
      <c r="W94" s="64">
        <f t="shared" si="18"/>
        <v>0</v>
      </c>
      <c r="X94" s="64"/>
      <c r="Y94" s="65">
        <f t="shared" si="19"/>
        <v>0</v>
      </c>
      <c r="Z94" s="64"/>
      <c r="AA94" s="64"/>
      <c r="AB94" s="64"/>
      <c r="AC94" s="65">
        <f t="shared" si="22"/>
        <v>0</v>
      </c>
      <c r="AD94" s="64"/>
      <c r="AE94" s="64"/>
      <c r="AF94" s="25">
        <f t="shared" si="23"/>
        <v>300683389.35833299</v>
      </c>
    </row>
    <row r="95" spans="1:32" ht="36" x14ac:dyDescent="0.35">
      <c r="A95" s="20">
        <f t="shared" si="16"/>
        <v>86</v>
      </c>
      <c r="B95" s="21" t="s">
        <v>95</v>
      </c>
      <c r="C95" s="29">
        <v>3101009</v>
      </c>
      <c r="D95" s="23">
        <v>1</v>
      </c>
      <c r="E95" s="64">
        <f t="shared" si="24"/>
        <v>44346695.460000001</v>
      </c>
      <c r="F95" s="64">
        <v>43907619.270000003</v>
      </c>
      <c r="G95" s="64">
        <v>439076.19</v>
      </c>
      <c r="H95" s="64"/>
      <c r="I95" s="64">
        <f t="shared" si="27"/>
        <v>63590761.059295997</v>
      </c>
      <c r="J95" s="64">
        <f t="shared" si="25"/>
        <v>36634635.559295997</v>
      </c>
      <c r="K95" s="64">
        <v>32541289.759296</v>
      </c>
      <c r="L95" s="64">
        <v>2745908.75</v>
      </c>
      <c r="M95" s="64">
        <v>1347437.05</v>
      </c>
      <c r="N95" s="64">
        <v>418988</v>
      </c>
      <c r="O95" s="64">
        <f t="shared" si="26"/>
        <v>26537137.5</v>
      </c>
      <c r="P95" s="64">
        <v>114085</v>
      </c>
      <c r="Q95" s="64">
        <v>8413990</v>
      </c>
      <c r="R95" s="64">
        <v>18009062.5</v>
      </c>
      <c r="S95" s="64"/>
      <c r="T95" s="82"/>
      <c r="U95" s="65">
        <f t="shared" si="28"/>
        <v>107937456.51929599</v>
      </c>
      <c r="V95" s="64">
        <f t="shared" si="17"/>
        <v>23454589.685875203</v>
      </c>
      <c r="W95" s="64">
        <f t="shared" si="18"/>
        <v>23454589.685875203</v>
      </c>
      <c r="X95" s="64"/>
      <c r="Y95" s="65">
        <f t="shared" si="19"/>
        <v>23454589.685875203</v>
      </c>
      <c r="Z95" s="64"/>
      <c r="AA95" s="64">
        <v>23454589.685875203</v>
      </c>
      <c r="AB95" s="64"/>
      <c r="AC95" s="65">
        <f t="shared" si="22"/>
        <v>0</v>
      </c>
      <c r="AD95" s="64"/>
      <c r="AE95" s="64"/>
      <c r="AF95" s="25">
        <f t="shared" si="23"/>
        <v>131392046.2051712</v>
      </c>
    </row>
    <row r="96" spans="1:32" ht="36" x14ac:dyDescent="0.35">
      <c r="A96" s="20">
        <f t="shared" si="16"/>
        <v>87</v>
      </c>
      <c r="B96" s="21" t="s">
        <v>164</v>
      </c>
      <c r="C96" s="29">
        <v>3107003</v>
      </c>
      <c r="D96" s="23">
        <v>1</v>
      </c>
      <c r="E96" s="64">
        <f t="shared" si="24"/>
        <v>0</v>
      </c>
      <c r="F96" s="64"/>
      <c r="G96" s="64"/>
      <c r="H96" s="64"/>
      <c r="I96" s="64">
        <f t="shared" si="27"/>
        <v>221289600</v>
      </c>
      <c r="J96" s="64">
        <f t="shared" si="25"/>
        <v>0</v>
      </c>
      <c r="K96" s="64"/>
      <c r="L96" s="64"/>
      <c r="M96" s="64"/>
      <c r="N96" s="64"/>
      <c r="O96" s="64">
        <f t="shared" si="26"/>
        <v>221289600</v>
      </c>
      <c r="P96" s="64">
        <v>221289600</v>
      </c>
      <c r="Q96" s="64"/>
      <c r="R96" s="64"/>
      <c r="S96" s="64"/>
      <c r="T96" s="82"/>
      <c r="U96" s="65">
        <f t="shared" si="28"/>
        <v>221289600</v>
      </c>
      <c r="V96" s="64">
        <f t="shared" si="17"/>
        <v>0</v>
      </c>
      <c r="W96" s="64">
        <f t="shared" si="18"/>
        <v>0</v>
      </c>
      <c r="X96" s="64"/>
      <c r="Y96" s="65">
        <f t="shared" si="19"/>
        <v>0</v>
      </c>
      <c r="Z96" s="64"/>
      <c r="AA96" s="64"/>
      <c r="AB96" s="64"/>
      <c r="AC96" s="65">
        <f t="shared" si="22"/>
        <v>0</v>
      </c>
      <c r="AD96" s="64"/>
      <c r="AE96" s="64"/>
      <c r="AF96" s="25">
        <f t="shared" si="23"/>
        <v>221289600</v>
      </c>
    </row>
    <row r="97" spans="1:32" ht="36" x14ac:dyDescent="0.35">
      <c r="A97" s="20">
        <f t="shared" si="16"/>
        <v>88</v>
      </c>
      <c r="B97" s="21" t="s">
        <v>96</v>
      </c>
      <c r="C97" s="29">
        <v>4346004</v>
      </c>
      <c r="D97" s="23">
        <v>1</v>
      </c>
      <c r="E97" s="64">
        <f t="shared" si="24"/>
        <v>11760448.529999999</v>
      </c>
      <c r="F97" s="64">
        <v>11644008.449999999</v>
      </c>
      <c r="G97" s="64">
        <v>116440.08</v>
      </c>
      <c r="H97" s="64"/>
      <c r="I97" s="64">
        <f t="shared" si="27"/>
        <v>74752059.277919754</v>
      </c>
      <c r="J97" s="64">
        <f t="shared" si="25"/>
        <v>51087409.999919757</v>
      </c>
      <c r="K97" s="64">
        <v>41124186.572832003</v>
      </c>
      <c r="L97" s="64">
        <v>8831984.6970877592</v>
      </c>
      <c r="M97" s="64">
        <v>1131238.73</v>
      </c>
      <c r="N97" s="64">
        <v>1785690.7480000001</v>
      </c>
      <c r="O97" s="64">
        <f t="shared" si="26"/>
        <v>21878958.530000001</v>
      </c>
      <c r="P97" s="64">
        <v>1863708.2800000012</v>
      </c>
      <c r="Q97" s="64">
        <v>1812244</v>
      </c>
      <c r="R97" s="64">
        <v>18203006.25</v>
      </c>
      <c r="S97" s="64"/>
      <c r="T97" s="82"/>
      <c r="U97" s="65">
        <f t="shared" si="28"/>
        <v>86512507.807919756</v>
      </c>
      <c r="V97" s="64">
        <f t="shared" si="17"/>
        <v>92133038.471487999</v>
      </c>
      <c r="W97" s="64">
        <f t="shared" si="18"/>
        <v>89560101.335487992</v>
      </c>
      <c r="X97" s="64">
        <v>57461345.488139197</v>
      </c>
      <c r="Y97" s="65">
        <f t="shared" si="19"/>
        <v>32098755.847348802</v>
      </c>
      <c r="Z97" s="64">
        <v>16323054.557220003</v>
      </c>
      <c r="AA97" s="64">
        <v>15775701.290128801</v>
      </c>
      <c r="AB97" s="64">
        <v>2572937.1359999999</v>
      </c>
      <c r="AC97" s="65">
        <f t="shared" si="22"/>
        <v>60034282.624139197</v>
      </c>
      <c r="AD97" s="64"/>
      <c r="AE97" s="64"/>
      <c r="AF97" s="25">
        <f t="shared" si="23"/>
        <v>178645546.27940774</v>
      </c>
    </row>
    <row r="98" spans="1:32" ht="36" x14ac:dyDescent="0.35">
      <c r="A98" s="20">
        <f t="shared" si="16"/>
        <v>89</v>
      </c>
      <c r="B98" s="21" t="s">
        <v>97</v>
      </c>
      <c r="C98" s="29">
        <v>3131001</v>
      </c>
      <c r="D98" s="23">
        <v>1</v>
      </c>
      <c r="E98" s="64">
        <f t="shared" si="24"/>
        <v>3750388.2600000002</v>
      </c>
      <c r="F98" s="64">
        <v>3713255.7</v>
      </c>
      <c r="G98" s="64">
        <v>37132.559999999998</v>
      </c>
      <c r="H98" s="64"/>
      <c r="I98" s="64">
        <f t="shared" si="27"/>
        <v>29288713.825275201</v>
      </c>
      <c r="J98" s="64">
        <f t="shared" si="25"/>
        <v>17699829.575275201</v>
      </c>
      <c r="K98" s="64">
        <v>13626408.002976</v>
      </c>
      <c r="L98" s="64">
        <v>3040858.0322992001</v>
      </c>
      <c r="M98" s="64">
        <v>1032563.54</v>
      </c>
      <c r="N98" s="64">
        <v>629102</v>
      </c>
      <c r="O98" s="64">
        <f t="shared" si="26"/>
        <v>10959782.25</v>
      </c>
      <c r="P98" s="64">
        <v>5662055</v>
      </c>
      <c r="Q98" s="64">
        <v>129446</v>
      </c>
      <c r="R98" s="64">
        <v>5168281.25</v>
      </c>
      <c r="S98" s="64"/>
      <c r="T98" s="82"/>
      <c r="U98" s="65">
        <f t="shared" si="28"/>
        <v>33039102.085275203</v>
      </c>
      <c r="V98" s="64">
        <f t="shared" si="17"/>
        <v>7395337.1519999998</v>
      </c>
      <c r="W98" s="64">
        <f t="shared" si="18"/>
        <v>7395337.1519999998</v>
      </c>
      <c r="X98" s="64"/>
      <c r="Y98" s="65">
        <f t="shared" si="19"/>
        <v>7395337.1519999998</v>
      </c>
      <c r="Z98" s="64"/>
      <c r="AA98" s="64">
        <v>7395337.1519999998</v>
      </c>
      <c r="AB98" s="64"/>
      <c r="AC98" s="65">
        <f t="shared" si="22"/>
        <v>0</v>
      </c>
      <c r="AD98" s="64"/>
      <c r="AE98" s="64"/>
      <c r="AF98" s="25">
        <f t="shared" si="23"/>
        <v>40434439.237275206</v>
      </c>
    </row>
    <row r="99" spans="1:32" ht="54" x14ac:dyDescent="0.35">
      <c r="A99" s="20">
        <f t="shared" si="16"/>
        <v>90</v>
      </c>
      <c r="B99" s="21" t="s">
        <v>98</v>
      </c>
      <c r="C99" s="29">
        <v>3310001</v>
      </c>
      <c r="D99" s="23">
        <v>1</v>
      </c>
      <c r="E99" s="64">
        <f t="shared" si="24"/>
        <v>0</v>
      </c>
      <c r="F99" s="64"/>
      <c r="G99" s="64"/>
      <c r="H99" s="64"/>
      <c r="I99" s="64">
        <f t="shared" si="27"/>
        <v>0</v>
      </c>
      <c r="J99" s="64">
        <f t="shared" si="25"/>
        <v>0</v>
      </c>
      <c r="K99" s="64"/>
      <c r="L99" s="64"/>
      <c r="M99" s="64"/>
      <c r="N99" s="64"/>
      <c r="O99" s="64">
        <f t="shared" si="26"/>
        <v>0</v>
      </c>
      <c r="P99" s="64"/>
      <c r="Q99" s="64"/>
      <c r="R99" s="64"/>
      <c r="S99" s="64"/>
      <c r="T99" s="82"/>
      <c r="U99" s="65">
        <f t="shared" si="28"/>
        <v>0</v>
      </c>
      <c r="V99" s="64">
        <f t="shared" si="17"/>
        <v>0</v>
      </c>
      <c r="W99" s="64">
        <f t="shared" si="18"/>
        <v>0</v>
      </c>
      <c r="X99" s="64"/>
      <c r="Y99" s="65">
        <f t="shared" si="19"/>
        <v>0</v>
      </c>
      <c r="Z99" s="64"/>
      <c r="AA99" s="64"/>
      <c r="AB99" s="64"/>
      <c r="AC99" s="65">
        <f t="shared" si="22"/>
        <v>0</v>
      </c>
      <c r="AD99" s="64">
        <v>470193042</v>
      </c>
      <c r="AE99" s="64"/>
      <c r="AF99" s="25">
        <f t="shared" si="23"/>
        <v>470193042</v>
      </c>
    </row>
    <row r="100" spans="1:32" x14ac:dyDescent="0.35">
      <c r="A100" s="20">
        <f t="shared" si="16"/>
        <v>91</v>
      </c>
      <c r="B100" s="21" t="s">
        <v>120</v>
      </c>
      <c r="C100" s="29" t="s">
        <v>121</v>
      </c>
      <c r="D100" s="23">
        <v>1</v>
      </c>
      <c r="E100" s="64">
        <f t="shared" si="24"/>
        <v>0</v>
      </c>
      <c r="F100" s="64"/>
      <c r="G100" s="64"/>
      <c r="H100" s="64"/>
      <c r="I100" s="64">
        <f t="shared" si="27"/>
        <v>1119610.8805385293</v>
      </c>
      <c r="J100" s="64">
        <f t="shared" si="25"/>
        <v>0</v>
      </c>
      <c r="K100" s="64"/>
      <c r="L100" s="64"/>
      <c r="M100" s="64"/>
      <c r="N100" s="64">
        <v>1119610.8805385293</v>
      </c>
      <c r="O100" s="64">
        <f t="shared" si="26"/>
        <v>0</v>
      </c>
      <c r="P100" s="64"/>
      <c r="Q100" s="64"/>
      <c r="R100" s="64"/>
      <c r="S100" s="64"/>
      <c r="T100" s="82"/>
      <c r="U100" s="65">
        <f t="shared" si="28"/>
        <v>1119610.8805385293</v>
      </c>
      <c r="V100" s="64">
        <f t="shared" si="17"/>
        <v>38939973.638680801</v>
      </c>
      <c r="W100" s="64">
        <f t="shared" si="18"/>
        <v>38939973.638680801</v>
      </c>
      <c r="X100" s="64"/>
      <c r="Y100" s="65">
        <f t="shared" si="19"/>
        <v>38939973.638680801</v>
      </c>
      <c r="Z100" s="64">
        <v>12486322.800000001</v>
      </c>
      <c r="AA100" s="64">
        <v>26453650.8386808</v>
      </c>
      <c r="AB100" s="64"/>
      <c r="AC100" s="65">
        <f t="shared" si="22"/>
        <v>0</v>
      </c>
      <c r="AD100" s="64"/>
      <c r="AE100" s="64"/>
      <c r="AF100" s="25">
        <f t="shared" si="23"/>
        <v>40059584.519219331</v>
      </c>
    </row>
    <row r="101" spans="1:32" x14ac:dyDescent="0.35">
      <c r="A101" s="20">
        <f t="shared" si="16"/>
        <v>92</v>
      </c>
      <c r="B101" s="21" t="s">
        <v>176</v>
      </c>
      <c r="C101" s="29">
        <v>2138254</v>
      </c>
      <c r="D101" s="23">
        <v>1</v>
      </c>
      <c r="E101" s="64">
        <f t="shared" si="24"/>
        <v>0</v>
      </c>
      <c r="F101" s="64"/>
      <c r="G101" s="64"/>
      <c r="H101" s="64"/>
      <c r="I101" s="64">
        <f>N101+O101+J101</f>
        <v>215670.8</v>
      </c>
      <c r="J101" s="64">
        <f t="shared" si="25"/>
        <v>0</v>
      </c>
      <c r="K101" s="64"/>
      <c r="L101" s="64"/>
      <c r="M101" s="64"/>
      <c r="N101" s="64"/>
      <c r="O101" s="64">
        <f t="shared" si="26"/>
        <v>215670.8</v>
      </c>
      <c r="P101" s="64">
        <v>215670.8</v>
      </c>
      <c r="Q101" s="64"/>
      <c r="R101" s="64"/>
      <c r="S101" s="64"/>
      <c r="T101" s="82"/>
      <c r="U101" s="65">
        <f t="shared" si="28"/>
        <v>215670.8</v>
      </c>
      <c r="V101" s="64"/>
      <c r="W101" s="64"/>
      <c r="X101" s="64"/>
      <c r="Y101" s="65"/>
      <c r="Z101" s="64"/>
      <c r="AA101" s="64"/>
      <c r="AB101" s="64"/>
      <c r="AC101" s="65">
        <f t="shared" si="22"/>
        <v>0</v>
      </c>
      <c r="AD101" s="64"/>
      <c r="AE101" s="64"/>
      <c r="AF101" s="25">
        <f t="shared" si="23"/>
        <v>215670.8</v>
      </c>
    </row>
    <row r="102" spans="1:32" ht="36" x14ac:dyDescent="0.35">
      <c r="A102" s="20">
        <f t="shared" si="16"/>
        <v>93</v>
      </c>
      <c r="B102" s="21" t="s">
        <v>99</v>
      </c>
      <c r="C102" s="29">
        <v>1343005</v>
      </c>
      <c r="D102" s="23">
        <v>1</v>
      </c>
      <c r="E102" s="64">
        <f t="shared" si="24"/>
        <v>16373223.67</v>
      </c>
      <c r="F102" s="64">
        <v>16211112.539999999</v>
      </c>
      <c r="G102" s="64">
        <v>162111.13</v>
      </c>
      <c r="H102" s="64"/>
      <c r="I102" s="64">
        <f t="shared" ref="I102:I122" si="29">N102+O102+J102</f>
        <v>45748288.942936003</v>
      </c>
      <c r="J102" s="64">
        <f t="shared" si="25"/>
        <v>38560779.542936005</v>
      </c>
      <c r="K102" s="64">
        <v>24311759.487960003</v>
      </c>
      <c r="L102" s="64">
        <v>13394347.294976</v>
      </c>
      <c r="M102" s="64">
        <v>854672.76</v>
      </c>
      <c r="N102" s="64">
        <v>31505.4</v>
      </c>
      <c r="O102" s="64">
        <f t="shared" si="26"/>
        <v>7156004</v>
      </c>
      <c r="P102" s="64">
        <v>76056</v>
      </c>
      <c r="Q102" s="64">
        <v>3128259</v>
      </c>
      <c r="R102" s="64">
        <v>3951689</v>
      </c>
      <c r="S102" s="64"/>
      <c r="T102" s="82">
        <v>11050956</v>
      </c>
      <c r="U102" s="65">
        <f t="shared" si="28"/>
        <v>73172468.612936005</v>
      </c>
      <c r="V102" s="64">
        <f t="shared" si="17"/>
        <v>37729216.523680001</v>
      </c>
      <c r="W102" s="64">
        <f t="shared" si="18"/>
        <v>37729216.523680001</v>
      </c>
      <c r="X102" s="64">
        <v>22570540.846000001</v>
      </c>
      <c r="Y102" s="65">
        <f t="shared" si="19"/>
        <v>15158675.677679999</v>
      </c>
      <c r="Z102" s="64">
        <v>336672</v>
      </c>
      <c r="AA102" s="64">
        <v>14822003.677679999</v>
      </c>
      <c r="AB102" s="64"/>
      <c r="AC102" s="65">
        <f t="shared" si="22"/>
        <v>22570540.846000001</v>
      </c>
      <c r="AD102" s="64">
        <v>10040730</v>
      </c>
      <c r="AE102" s="64"/>
      <c r="AF102" s="25">
        <f t="shared" si="23"/>
        <v>120942415.13661601</v>
      </c>
    </row>
    <row r="103" spans="1:32" ht="36" x14ac:dyDescent="0.35">
      <c r="A103" s="20">
        <f t="shared" si="16"/>
        <v>94</v>
      </c>
      <c r="B103" s="31" t="s">
        <v>100</v>
      </c>
      <c r="C103" s="29">
        <v>1340004</v>
      </c>
      <c r="D103" s="23">
        <v>1</v>
      </c>
      <c r="E103" s="64">
        <f t="shared" si="24"/>
        <v>41960919</v>
      </c>
      <c r="F103" s="64">
        <v>41545464.359999999</v>
      </c>
      <c r="G103" s="64">
        <v>415454.64</v>
      </c>
      <c r="H103" s="64"/>
      <c r="I103" s="64">
        <f t="shared" si="29"/>
        <v>201114617.58120194</v>
      </c>
      <c r="J103" s="64">
        <f t="shared" si="25"/>
        <v>129800677.66120192</v>
      </c>
      <c r="K103" s="64">
        <v>72830250.852593929</v>
      </c>
      <c r="L103" s="64">
        <v>53817120.068608001</v>
      </c>
      <c r="M103" s="64">
        <v>3153306.74</v>
      </c>
      <c r="N103" s="64"/>
      <c r="O103" s="64">
        <f t="shared" si="26"/>
        <v>71313939.920000017</v>
      </c>
      <c r="P103" s="64">
        <v>20328814.000000007</v>
      </c>
      <c r="Q103" s="64">
        <v>23511563.16</v>
      </c>
      <c r="R103" s="64">
        <v>27473562.760000002</v>
      </c>
      <c r="S103" s="64"/>
      <c r="T103" s="82">
        <v>25570356</v>
      </c>
      <c r="U103" s="65">
        <f t="shared" si="28"/>
        <v>268645892.58120191</v>
      </c>
      <c r="V103" s="64">
        <f t="shared" si="17"/>
        <v>96272286.514062643</v>
      </c>
      <c r="W103" s="64">
        <f t="shared" si="18"/>
        <v>96272286.514062643</v>
      </c>
      <c r="X103" s="64">
        <v>69610364.685222641</v>
      </c>
      <c r="Y103" s="65">
        <f t="shared" si="19"/>
        <v>26661921.828840002</v>
      </c>
      <c r="Z103" s="64">
        <v>11915032.5</v>
      </c>
      <c r="AA103" s="64">
        <v>14746889.328840001</v>
      </c>
      <c r="AB103" s="64"/>
      <c r="AC103" s="65">
        <f t="shared" si="22"/>
        <v>69610364.685222641</v>
      </c>
      <c r="AD103" s="64">
        <v>45486713.5</v>
      </c>
      <c r="AE103" s="64"/>
      <c r="AF103" s="25">
        <f t="shared" si="23"/>
        <v>410404892.59526455</v>
      </c>
    </row>
    <row r="104" spans="1:32" ht="26.25" customHeight="1" x14ac:dyDescent="0.35">
      <c r="A104" s="20">
        <f t="shared" si="16"/>
        <v>95</v>
      </c>
      <c r="B104" s="26" t="s">
        <v>101</v>
      </c>
      <c r="C104" s="29">
        <v>1343001</v>
      </c>
      <c r="D104" s="23">
        <v>1</v>
      </c>
      <c r="E104" s="64">
        <f t="shared" si="24"/>
        <v>44769900.910000004</v>
      </c>
      <c r="F104" s="64">
        <v>44326634.560000002</v>
      </c>
      <c r="G104" s="64">
        <v>443266.35</v>
      </c>
      <c r="H104" s="64"/>
      <c r="I104" s="64">
        <f t="shared" si="29"/>
        <v>65498977.450117126</v>
      </c>
      <c r="J104" s="64">
        <f t="shared" si="25"/>
        <v>40971324.750117131</v>
      </c>
      <c r="K104" s="64">
        <v>24115302.098469127</v>
      </c>
      <c r="L104" s="64">
        <v>15551001.531648003</v>
      </c>
      <c r="M104" s="64">
        <v>1305021.1200000001</v>
      </c>
      <c r="N104" s="64">
        <v>1336434</v>
      </c>
      <c r="O104" s="64">
        <f t="shared" si="26"/>
        <v>23191218.699999999</v>
      </c>
      <c r="P104" s="64">
        <v>3414040</v>
      </c>
      <c r="Q104" s="64">
        <v>11177593.02</v>
      </c>
      <c r="R104" s="64">
        <v>8599585.6799999997</v>
      </c>
      <c r="S104" s="64"/>
      <c r="T104" s="82">
        <v>8630370</v>
      </c>
      <c r="U104" s="65">
        <f t="shared" si="28"/>
        <v>118899248.36011714</v>
      </c>
      <c r="V104" s="64">
        <f t="shared" si="17"/>
        <v>136483689.4389568</v>
      </c>
      <c r="W104" s="64">
        <f t="shared" si="18"/>
        <v>136483689.4389568</v>
      </c>
      <c r="X104" s="64">
        <v>116483086.9967968</v>
      </c>
      <c r="Y104" s="65">
        <f t="shared" si="19"/>
        <v>20000602.442159999</v>
      </c>
      <c r="Z104" s="64"/>
      <c r="AA104" s="64">
        <v>20000602.442159999</v>
      </c>
      <c r="AB104" s="64"/>
      <c r="AC104" s="65">
        <f t="shared" si="22"/>
        <v>116483086.9967968</v>
      </c>
      <c r="AD104" s="64">
        <v>17683910</v>
      </c>
      <c r="AE104" s="64"/>
      <c r="AF104" s="25">
        <f t="shared" si="23"/>
        <v>273066847.79907393</v>
      </c>
    </row>
    <row r="105" spans="1:32" x14ac:dyDescent="0.35">
      <c r="A105" s="20">
        <f t="shared" si="16"/>
        <v>96</v>
      </c>
      <c r="B105" s="26" t="s">
        <v>102</v>
      </c>
      <c r="C105" s="29">
        <v>1343002</v>
      </c>
      <c r="D105" s="23">
        <v>1</v>
      </c>
      <c r="E105" s="64">
        <f t="shared" si="24"/>
        <v>69646181.350000009</v>
      </c>
      <c r="F105" s="64">
        <v>68956615.200000003</v>
      </c>
      <c r="G105" s="64">
        <v>689566.15</v>
      </c>
      <c r="H105" s="64"/>
      <c r="I105" s="64">
        <f t="shared" si="29"/>
        <v>72397129.964655042</v>
      </c>
      <c r="J105" s="64">
        <f t="shared" si="25"/>
        <v>45515448.184655048</v>
      </c>
      <c r="K105" s="64">
        <v>28052804.722465605</v>
      </c>
      <c r="L105" s="64">
        <v>15529330.432189442</v>
      </c>
      <c r="M105" s="64">
        <v>1933313.03</v>
      </c>
      <c r="N105" s="64">
        <v>1489204.5</v>
      </c>
      <c r="O105" s="64">
        <f t="shared" si="26"/>
        <v>25392477.280000001</v>
      </c>
      <c r="P105" s="64">
        <v>6977002.0000000019</v>
      </c>
      <c r="Q105" s="64">
        <v>5393550</v>
      </c>
      <c r="R105" s="64">
        <v>13021925.279999999</v>
      </c>
      <c r="S105" s="64"/>
      <c r="T105" s="82">
        <v>21206052</v>
      </c>
      <c r="U105" s="65">
        <f t="shared" si="28"/>
        <v>163249363.31465507</v>
      </c>
      <c r="V105" s="64">
        <f t="shared" si="17"/>
        <v>115324390.42764772</v>
      </c>
      <c r="W105" s="64">
        <f t="shared" si="18"/>
        <v>115324390.42764772</v>
      </c>
      <c r="X105" s="64">
        <v>84937079.724871725</v>
      </c>
      <c r="Y105" s="65">
        <f t="shared" si="19"/>
        <v>30387310.702776</v>
      </c>
      <c r="Z105" s="64">
        <v>12093889.500000002</v>
      </c>
      <c r="AA105" s="64">
        <v>18293421.202776</v>
      </c>
      <c r="AB105" s="64"/>
      <c r="AC105" s="65">
        <f t="shared" si="22"/>
        <v>84937079.724871725</v>
      </c>
      <c r="AD105" s="64">
        <v>19204223.399999999</v>
      </c>
      <c r="AE105" s="64">
        <v>10905460.800000001</v>
      </c>
      <c r="AF105" s="25">
        <f t="shared" si="23"/>
        <v>308683437.94230276</v>
      </c>
    </row>
    <row r="106" spans="1:32" ht="36" x14ac:dyDescent="0.35">
      <c r="A106" s="20">
        <f t="shared" si="16"/>
        <v>97</v>
      </c>
      <c r="B106" s="21" t="s">
        <v>103</v>
      </c>
      <c r="C106" s="29">
        <v>1343303</v>
      </c>
      <c r="D106" s="23">
        <v>1</v>
      </c>
      <c r="E106" s="64">
        <f t="shared" si="24"/>
        <v>224120881.88999999</v>
      </c>
      <c r="F106" s="64">
        <v>221901863.25999999</v>
      </c>
      <c r="G106" s="64">
        <v>2219018.63</v>
      </c>
      <c r="H106" s="64"/>
      <c r="I106" s="64">
        <f t="shared" si="29"/>
        <v>153261758.95925376</v>
      </c>
      <c r="J106" s="64">
        <f t="shared" si="25"/>
        <v>96108806.212324828</v>
      </c>
      <c r="K106" s="64">
        <v>57721971.233313613</v>
      </c>
      <c r="L106" s="64">
        <v>35450477.609011203</v>
      </c>
      <c r="M106" s="64">
        <v>2936357.37</v>
      </c>
      <c r="N106" s="64">
        <v>5886608.5069289394</v>
      </c>
      <c r="O106" s="64">
        <f t="shared" si="26"/>
        <v>51266344.239999995</v>
      </c>
      <c r="P106" s="64">
        <v>22719593.999999993</v>
      </c>
      <c r="Q106" s="64">
        <v>14238972</v>
      </c>
      <c r="R106" s="64">
        <v>14307778.24</v>
      </c>
      <c r="S106" s="64"/>
      <c r="T106" s="82">
        <v>45141264</v>
      </c>
      <c r="U106" s="65">
        <f t="shared" si="28"/>
        <v>422523904.84925377</v>
      </c>
      <c r="V106" s="64">
        <f t="shared" si="17"/>
        <v>336016962.94866085</v>
      </c>
      <c r="W106" s="64">
        <f t="shared" si="18"/>
        <v>336016962.94866085</v>
      </c>
      <c r="X106" s="64">
        <v>232714871.68974081</v>
      </c>
      <c r="Y106" s="65">
        <f t="shared" si="19"/>
        <v>103302091.25892001</v>
      </c>
      <c r="Z106" s="64">
        <v>25157177.206559993</v>
      </c>
      <c r="AA106" s="64">
        <v>78144914.052360013</v>
      </c>
      <c r="AB106" s="64"/>
      <c r="AC106" s="65">
        <f t="shared" si="22"/>
        <v>232714871.68974081</v>
      </c>
      <c r="AD106" s="64">
        <v>40300142.399999999</v>
      </c>
      <c r="AE106" s="64"/>
      <c r="AF106" s="25">
        <f t="shared" si="23"/>
        <v>798841010.1979146</v>
      </c>
    </row>
    <row r="107" spans="1:32" x14ac:dyDescent="0.35">
      <c r="A107" s="20">
        <f t="shared" ref="A107:A122" si="30">A106+1</f>
        <v>98</v>
      </c>
      <c r="B107" s="21" t="s">
        <v>104</v>
      </c>
      <c r="C107" s="29">
        <v>1340011</v>
      </c>
      <c r="D107" s="23">
        <v>1</v>
      </c>
      <c r="E107" s="64">
        <f t="shared" si="24"/>
        <v>92367451.539999992</v>
      </c>
      <c r="F107" s="64">
        <v>91452922.319999993</v>
      </c>
      <c r="G107" s="64">
        <v>914529.22</v>
      </c>
      <c r="H107" s="64"/>
      <c r="I107" s="64">
        <f t="shared" si="29"/>
        <v>50858794.163910076</v>
      </c>
      <c r="J107" s="64">
        <f t="shared" si="25"/>
        <v>34515424.07391008</v>
      </c>
      <c r="K107" s="64">
        <v>19315823.74646176</v>
      </c>
      <c r="L107" s="64">
        <v>14663669.067448322</v>
      </c>
      <c r="M107" s="64">
        <v>535931.26</v>
      </c>
      <c r="N107" s="64">
        <v>171257</v>
      </c>
      <c r="O107" s="64">
        <f t="shared" si="26"/>
        <v>16172113.09</v>
      </c>
      <c r="P107" s="64">
        <v>6479199.9999999991</v>
      </c>
      <c r="Q107" s="64">
        <v>1668764.37</v>
      </c>
      <c r="R107" s="64">
        <v>8024148.7199999997</v>
      </c>
      <c r="S107" s="64"/>
      <c r="T107" s="82">
        <v>6493326</v>
      </c>
      <c r="U107" s="65">
        <f t="shared" si="28"/>
        <v>149719571.70391005</v>
      </c>
      <c r="V107" s="64">
        <f t="shared" si="17"/>
        <v>100938719.81474279</v>
      </c>
      <c r="W107" s="64">
        <f t="shared" si="18"/>
        <v>100938719.81474279</v>
      </c>
      <c r="X107" s="64">
        <v>76575873.238462791</v>
      </c>
      <c r="Y107" s="65">
        <f t="shared" si="19"/>
        <v>24362846.576279998</v>
      </c>
      <c r="Z107" s="64"/>
      <c r="AA107" s="64">
        <v>24362846.576279998</v>
      </c>
      <c r="AB107" s="64"/>
      <c r="AC107" s="65">
        <f t="shared" si="22"/>
        <v>76575873.238462791</v>
      </c>
      <c r="AD107" s="64">
        <v>18037001.5</v>
      </c>
      <c r="AE107" s="64"/>
      <c r="AF107" s="25">
        <f t="shared" si="23"/>
        <v>268695293.01865286</v>
      </c>
    </row>
    <row r="108" spans="1:32" ht="36" x14ac:dyDescent="0.35">
      <c r="A108" s="20">
        <f t="shared" si="30"/>
        <v>99</v>
      </c>
      <c r="B108" s="26" t="s">
        <v>105</v>
      </c>
      <c r="C108" s="29">
        <v>1340013</v>
      </c>
      <c r="D108" s="23">
        <v>1</v>
      </c>
      <c r="E108" s="64">
        <f t="shared" si="24"/>
        <v>119108018.51000001</v>
      </c>
      <c r="F108" s="64">
        <v>117928731.2</v>
      </c>
      <c r="G108" s="64">
        <v>1179287.31</v>
      </c>
      <c r="H108" s="64"/>
      <c r="I108" s="64">
        <f t="shared" si="29"/>
        <v>92395577.587128609</v>
      </c>
      <c r="J108" s="64">
        <f t="shared" si="25"/>
        <v>58503272.667128615</v>
      </c>
      <c r="K108" s="64">
        <v>38656007.563341416</v>
      </c>
      <c r="L108" s="64">
        <v>18205180.503787201</v>
      </c>
      <c r="M108" s="64">
        <v>1642084.6</v>
      </c>
      <c r="N108" s="64">
        <v>983416</v>
      </c>
      <c r="O108" s="64">
        <f t="shared" si="26"/>
        <v>32908888.920000002</v>
      </c>
      <c r="P108" s="64">
        <v>12021587.920000002</v>
      </c>
      <c r="Q108" s="64">
        <v>8867051</v>
      </c>
      <c r="R108" s="64">
        <v>12020250</v>
      </c>
      <c r="S108" s="64"/>
      <c r="T108" s="82">
        <v>36557136</v>
      </c>
      <c r="U108" s="65">
        <f t="shared" si="28"/>
        <v>248060732.09712863</v>
      </c>
      <c r="V108" s="64">
        <f t="shared" si="17"/>
        <v>138743714.2963891</v>
      </c>
      <c r="W108" s="64">
        <f t="shared" si="18"/>
        <v>138743714.2963891</v>
      </c>
      <c r="X108" s="64">
        <v>85351615.927761123</v>
      </c>
      <c r="Y108" s="65">
        <f t="shared" si="19"/>
        <v>53392098.368627995</v>
      </c>
      <c r="Z108" s="64">
        <v>5547035.1063599996</v>
      </c>
      <c r="AA108" s="64">
        <v>47845063.262267992</v>
      </c>
      <c r="AB108" s="64"/>
      <c r="AC108" s="65">
        <f t="shared" si="22"/>
        <v>85351615.927761123</v>
      </c>
      <c r="AD108" s="64">
        <v>31358051.100000001</v>
      </c>
      <c r="AE108" s="64"/>
      <c r="AF108" s="25">
        <f t="shared" si="23"/>
        <v>418162497.49351776</v>
      </c>
    </row>
    <row r="109" spans="1:32" x14ac:dyDescent="0.35">
      <c r="A109" s="20">
        <f t="shared" si="30"/>
        <v>100</v>
      </c>
      <c r="B109" s="26" t="s">
        <v>106</v>
      </c>
      <c r="C109" s="29">
        <v>1340014</v>
      </c>
      <c r="D109" s="23">
        <v>1</v>
      </c>
      <c r="E109" s="64">
        <f t="shared" si="24"/>
        <v>229607487.59</v>
      </c>
      <c r="F109" s="64">
        <v>227334146.13</v>
      </c>
      <c r="G109" s="64">
        <v>2273341.46</v>
      </c>
      <c r="H109" s="64"/>
      <c r="I109" s="64">
        <f t="shared" si="29"/>
        <v>227383689.70453554</v>
      </c>
      <c r="J109" s="64">
        <f t="shared" si="25"/>
        <v>141267497.65879044</v>
      </c>
      <c r="K109" s="64">
        <v>86735983.979592353</v>
      </c>
      <c r="L109" s="64">
        <v>52050366.019198082</v>
      </c>
      <c r="M109" s="64">
        <v>2481147.66</v>
      </c>
      <c r="N109" s="64">
        <v>7756560.8657450965</v>
      </c>
      <c r="O109" s="64">
        <f t="shared" si="26"/>
        <v>78359631.180000007</v>
      </c>
      <c r="P109" s="64">
        <v>4747649.0000000075</v>
      </c>
      <c r="Q109" s="64">
        <v>30300719.68</v>
      </c>
      <c r="R109" s="64">
        <v>43311262.5</v>
      </c>
      <c r="S109" s="64"/>
      <c r="T109" s="82">
        <v>14005857.600000001</v>
      </c>
      <c r="U109" s="65">
        <f t="shared" si="28"/>
        <v>470997034.89453554</v>
      </c>
      <c r="V109" s="64">
        <f t="shared" ref="V109:V122" si="31">W109+AB109</f>
        <v>445704037.76426148</v>
      </c>
      <c r="W109" s="64">
        <f t="shared" ref="W109:W122" si="32">X109+Y109</f>
        <v>445704037.76426148</v>
      </c>
      <c r="X109" s="64">
        <v>364797478.60822552</v>
      </c>
      <c r="Y109" s="65">
        <f t="shared" si="19"/>
        <v>80906559.15603599</v>
      </c>
      <c r="Z109" s="64">
        <v>32724766.599407997</v>
      </c>
      <c r="AA109" s="64">
        <v>48181792.556627989</v>
      </c>
      <c r="AB109" s="64"/>
      <c r="AC109" s="65">
        <f t="shared" si="22"/>
        <v>364797478.60822552</v>
      </c>
      <c r="AD109" s="64">
        <v>70354297.200000003</v>
      </c>
      <c r="AE109" s="64"/>
      <c r="AF109" s="25">
        <f t="shared" si="23"/>
        <v>987055369.85879707</v>
      </c>
    </row>
    <row r="110" spans="1:32" ht="36" x14ac:dyDescent="0.35">
      <c r="A110" s="20">
        <f t="shared" si="30"/>
        <v>101</v>
      </c>
      <c r="B110" s="26" t="s">
        <v>107</v>
      </c>
      <c r="C110" s="29">
        <v>1307014</v>
      </c>
      <c r="D110" s="23">
        <v>1</v>
      </c>
      <c r="E110" s="64">
        <f t="shared" si="24"/>
        <v>0</v>
      </c>
      <c r="F110" s="64"/>
      <c r="G110" s="64"/>
      <c r="H110" s="64"/>
      <c r="I110" s="64">
        <f t="shared" si="29"/>
        <v>48830241.600000001</v>
      </c>
      <c r="J110" s="64">
        <f t="shared" si="25"/>
        <v>0</v>
      </c>
      <c r="K110" s="64"/>
      <c r="L110" s="64"/>
      <c r="M110" s="64"/>
      <c r="N110" s="64"/>
      <c r="O110" s="64">
        <f t="shared" si="26"/>
        <v>48830241.600000001</v>
      </c>
      <c r="P110" s="64">
        <v>48830241.600000001</v>
      </c>
      <c r="Q110" s="64">
        <v>0</v>
      </c>
      <c r="R110" s="64"/>
      <c r="S110" s="64"/>
      <c r="T110" s="82"/>
      <c r="U110" s="65">
        <f t="shared" si="28"/>
        <v>48830241.600000001</v>
      </c>
      <c r="V110" s="64">
        <f t="shared" si="31"/>
        <v>0</v>
      </c>
      <c r="W110" s="64">
        <f t="shared" si="32"/>
        <v>0</v>
      </c>
      <c r="X110" s="64"/>
      <c r="Y110" s="65">
        <f t="shared" si="19"/>
        <v>0</v>
      </c>
      <c r="Z110" s="64"/>
      <c r="AA110" s="64"/>
      <c r="AB110" s="64"/>
      <c r="AC110" s="65">
        <f t="shared" si="22"/>
        <v>0</v>
      </c>
      <c r="AD110" s="64"/>
      <c r="AE110" s="64"/>
      <c r="AF110" s="25">
        <f t="shared" si="23"/>
        <v>48830241.600000001</v>
      </c>
    </row>
    <row r="111" spans="1:32" ht="25.2" customHeight="1" x14ac:dyDescent="0.35">
      <c r="A111" s="20">
        <f t="shared" si="30"/>
        <v>102</v>
      </c>
      <c r="B111" s="21" t="s">
        <v>108</v>
      </c>
      <c r="C111" s="29">
        <v>1340006</v>
      </c>
      <c r="D111" s="23">
        <v>1</v>
      </c>
      <c r="E111" s="64">
        <f t="shared" si="24"/>
        <v>118248280.09999999</v>
      </c>
      <c r="F111" s="64">
        <v>117077505.05</v>
      </c>
      <c r="G111" s="64">
        <v>1170775.05</v>
      </c>
      <c r="H111" s="64"/>
      <c r="I111" s="64">
        <f t="shared" si="29"/>
        <v>92054273.33536306</v>
      </c>
      <c r="J111" s="64">
        <f t="shared" si="25"/>
        <v>57180112.772536881</v>
      </c>
      <c r="K111" s="64">
        <v>33317476.023247287</v>
      </c>
      <c r="L111" s="64">
        <v>22146836.2392896</v>
      </c>
      <c r="M111" s="64">
        <v>1715800.51</v>
      </c>
      <c r="N111" s="64">
        <v>3733150.4628261742</v>
      </c>
      <c r="O111" s="64">
        <f t="shared" si="26"/>
        <v>31141010.099999998</v>
      </c>
      <c r="P111" s="64">
        <v>12981447.999999996</v>
      </c>
      <c r="Q111" s="64">
        <v>7132474.6000000006</v>
      </c>
      <c r="R111" s="64">
        <v>11027087.5</v>
      </c>
      <c r="S111" s="64"/>
      <c r="T111" s="82">
        <v>3945312</v>
      </c>
      <c r="U111" s="65">
        <f t="shared" si="28"/>
        <v>214247865.43536305</v>
      </c>
      <c r="V111" s="64">
        <f t="shared" si="31"/>
        <v>164702412.02704066</v>
      </c>
      <c r="W111" s="64">
        <f t="shared" si="32"/>
        <v>164702412.02704066</v>
      </c>
      <c r="X111" s="64">
        <v>136176552.64796865</v>
      </c>
      <c r="Y111" s="65">
        <f t="shared" si="19"/>
        <v>28525859.379071996</v>
      </c>
      <c r="Z111" s="64">
        <v>11158470.636479998</v>
      </c>
      <c r="AA111" s="64">
        <v>17367388.742591999</v>
      </c>
      <c r="AB111" s="64"/>
      <c r="AC111" s="65">
        <f t="shared" si="22"/>
        <v>136176552.64796865</v>
      </c>
      <c r="AD111" s="64">
        <v>34052172</v>
      </c>
      <c r="AE111" s="64"/>
      <c r="AF111" s="25">
        <f t="shared" si="23"/>
        <v>413002449.46240371</v>
      </c>
    </row>
    <row r="112" spans="1:32" ht="35.4" customHeight="1" x14ac:dyDescent="0.35">
      <c r="A112" s="20">
        <f t="shared" si="30"/>
        <v>103</v>
      </c>
      <c r="B112" s="21" t="s">
        <v>109</v>
      </c>
      <c r="C112" s="29">
        <v>6349008</v>
      </c>
      <c r="D112" s="23">
        <v>1</v>
      </c>
      <c r="E112" s="64">
        <f t="shared" si="24"/>
        <v>3251434.04</v>
      </c>
      <c r="F112" s="64">
        <v>3219241.62</v>
      </c>
      <c r="G112" s="64">
        <v>32192.42</v>
      </c>
      <c r="H112" s="64"/>
      <c r="I112" s="64">
        <f t="shared" si="29"/>
        <v>25826818.042072035</v>
      </c>
      <c r="J112" s="64">
        <f t="shared" si="25"/>
        <v>13529046.765013209</v>
      </c>
      <c r="K112" s="64">
        <v>11947654.86501321</v>
      </c>
      <c r="L112" s="64">
        <v>976698.62</v>
      </c>
      <c r="M112" s="64">
        <v>604693.28</v>
      </c>
      <c r="N112" s="64">
        <v>1842417.4070588234</v>
      </c>
      <c r="O112" s="64">
        <f t="shared" si="26"/>
        <v>10455353.870000001</v>
      </c>
      <c r="P112" s="64">
        <v>6298214.8000000007</v>
      </c>
      <c r="Q112" s="64">
        <v>766320.32000000007</v>
      </c>
      <c r="R112" s="64">
        <v>3390818.75</v>
      </c>
      <c r="S112" s="64"/>
      <c r="T112" s="82"/>
      <c r="U112" s="65">
        <f t="shared" si="28"/>
        <v>29078252.082072034</v>
      </c>
      <c r="V112" s="64">
        <f t="shared" si="31"/>
        <v>28995119.966399997</v>
      </c>
      <c r="W112" s="64">
        <f t="shared" si="32"/>
        <v>28995119.966399997</v>
      </c>
      <c r="X112" s="64">
        <v>21788655.806399997</v>
      </c>
      <c r="Y112" s="65">
        <f t="shared" si="19"/>
        <v>7206464.1600000011</v>
      </c>
      <c r="Z112" s="64"/>
      <c r="AA112" s="64">
        <v>7206464.1600000011</v>
      </c>
      <c r="AB112" s="64"/>
      <c r="AC112" s="65">
        <f t="shared" si="22"/>
        <v>21788655.806399997</v>
      </c>
      <c r="AD112" s="64"/>
      <c r="AE112" s="64"/>
      <c r="AF112" s="25">
        <f t="shared" si="23"/>
        <v>58073372.048472032</v>
      </c>
    </row>
    <row r="113" spans="1:97" ht="33.9" customHeight="1" x14ac:dyDescent="0.35">
      <c r="A113" s="20">
        <f t="shared" si="30"/>
        <v>104</v>
      </c>
      <c r="B113" s="21" t="s">
        <v>110</v>
      </c>
      <c r="C113" s="29">
        <v>1340007</v>
      </c>
      <c r="D113" s="23">
        <v>1</v>
      </c>
      <c r="E113" s="64">
        <f t="shared" si="24"/>
        <v>112280754.48</v>
      </c>
      <c r="F113" s="64">
        <v>111169063.84</v>
      </c>
      <c r="G113" s="64">
        <v>1111690.6399999999</v>
      </c>
      <c r="H113" s="64"/>
      <c r="I113" s="64">
        <f t="shared" si="29"/>
        <v>170739556.92965615</v>
      </c>
      <c r="J113" s="64">
        <f t="shared" si="25"/>
        <v>88924484.273646191</v>
      </c>
      <c r="K113" s="64">
        <v>53245575.486062191</v>
      </c>
      <c r="L113" s="64">
        <v>32606038.567584004</v>
      </c>
      <c r="M113" s="64">
        <v>3072870.22</v>
      </c>
      <c r="N113" s="64">
        <v>6100393.9760099752</v>
      </c>
      <c r="O113" s="64">
        <f t="shared" si="26"/>
        <v>75714678.679999992</v>
      </c>
      <c r="P113" s="64">
        <v>32438752.999999993</v>
      </c>
      <c r="Q113" s="64">
        <v>27679438.18</v>
      </c>
      <c r="R113" s="64">
        <v>15596487.5</v>
      </c>
      <c r="S113" s="64"/>
      <c r="T113" s="82">
        <v>1775390.4000000001</v>
      </c>
      <c r="U113" s="65">
        <f t="shared" si="28"/>
        <v>284795701.80965614</v>
      </c>
      <c r="V113" s="64">
        <f t="shared" si="31"/>
        <v>295177701.19132596</v>
      </c>
      <c r="W113" s="64">
        <f t="shared" si="32"/>
        <v>295177701.19132596</v>
      </c>
      <c r="X113" s="64">
        <v>251878770.10317397</v>
      </c>
      <c r="Y113" s="65">
        <f t="shared" si="19"/>
        <v>43298931.088151999</v>
      </c>
      <c r="Z113" s="64"/>
      <c r="AA113" s="64">
        <v>43298931.088151999</v>
      </c>
      <c r="AB113" s="64"/>
      <c r="AC113" s="65">
        <f t="shared" si="22"/>
        <v>251878770.10317397</v>
      </c>
      <c r="AD113" s="64">
        <v>38810148.299999997</v>
      </c>
      <c r="AE113" s="64"/>
      <c r="AF113" s="25">
        <f t="shared" si="23"/>
        <v>618783551.300982</v>
      </c>
    </row>
    <row r="114" spans="1:97" ht="18" customHeight="1" x14ac:dyDescent="0.35">
      <c r="A114" s="20">
        <f t="shared" si="30"/>
        <v>105</v>
      </c>
      <c r="B114" s="21" t="s">
        <v>111</v>
      </c>
      <c r="C114" s="29">
        <v>1304001</v>
      </c>
      <c r="D114" s="23">
        <v>1</v>
      </c>
      <c r="E114" s="64">
        <f t="shared" si="24"/>
        <v>0</v>
      </c>
      <c r="F114" s="64"/>
      <c r="G114" s="64"/>
      <c r="H114" s="64"/>
      <c r="I114" s="64">
        <f t="shared" si="29"/>
        <v>2872357</v>
      </c>
      <c r="J114" s="64">
        <f t="shared" si="25"/>
        <v>0</v>
      </c>
      <c r="K114" s="64"/>
      <c r="L114" s="64"/>
      <c r="M114" s="64"/>
      <c r="N114" s="64"/>
      <c r="O114" s="64">
        <f t="shared" si="26"/>
        <v>2872357</v>
      </c>
      <c r="P114" s="64">
        <v>2872357</v>
      </c>
      <c r="Q114" s="64"/>
      <c r="R114" s="64"/>
      <c r="S114" s="64"/>
      <c r="T114" s="82"/>
      <c r="U114" s="65">
        <f t="shared" si="28"/>
        <v>2872357</v>
      </c>
      <c r="V114" s="64">
        <f t="shared" si="31"/>
        <v>0</v>
      </c>
      <c r="W114" s="64">
        <f t="shared" si="32"/>
        <v>0</v>
      </c>
      <c r="X114" s="64"/>
      <c r="Y114" s="65">
        <f t="shared" si="19"/>
        <v>0</v>
      </c>
      <c r="Z114" s="64"/>
      <c r="AA114" s="64"/>
      <c r="AB114" s="64"/>
      <c r="AC114" s="65">
        <f t="shared" si="22"/>
        <v>0</v>
      </c>
      <c r="AD114" s="64"/>
      <c r="AE114" s="64"/>
      <c r="AF114" s="25">
        <f t="shared" si="23"/>
        <v>2872357</v>
      </c>
    </row>
    <row r="115" spans="1:97" ht="18" customHeight="1" x14ac:dyDescent="0.35">
      <c r="A115" s="20">
        <f t="shared" si="30"/>
        <v>106</v>
      </c>
      <c r="B115" s="21" t="s">
        <v>122</v>
      </c>
      <c r="C115" s="29" t="s">
        <v>123</v>
      </c>
      <c r="D115" s="23">
        <v>1</v>
      </c>
      <c r="E115" s="64">
        <f t="shared" si="24"/>
        <v>0</v>
      </c>
      <c r="F115" s="64"/>
      <c r="G115" s="64"/>
      <c r="H115" s="64"/>
      <c r="I115" s="64">
        <f t="shared" si="29"/>
        <v>280026.76799999998</v>
      </c>
      <c r="J115" s="64">
        <f t="shared" si="25"/>
        <v>0</v>
      </c>
      <c r="K115" s="64"/>
      <c r="L115" s="64"/>
      <c r="M115" s="64"/>
      <c r="N115" s="64"/>
      <c r="O115" s="64">
        <f t="shared" si="26"/>
        <v>280026.76799999998</v>
      </c>
      <c r="P115" s="64">
        <v>280026.76799999998</v>
      </c>
      <c r="Q115" s="64"/>
      <c r="R115" s="64"/>
      <c r="S115" s="64"/>
      <c r="T115" s="82"/>
      <c r="U115" s="65">
        <f t="shared" si="28"/>
        <v>280026.76799999998</v>
      </c>
      <c r="V115" s="64">
        <f t="shared" si="31"/>
        <v>0</v>
      </c>
      <c r="W115" s="64">
        <f t="shared" si="32"/>
        <v>0</v>
      </c>
      <c r="X115" s="64"/>
      <c r="Y115" s="65">
        <f t="shared" si="19"/>
        <v>0</v>
      </c>
      <c r="Z115" s="64"/>
      <c r="AA115" s="64"/>
      <c r="AB115" s="64"/>
      <c r="AC115" s="65">
        <f t="shared" si="22"/>
        <v>0</v>
      </c>
      <c r="AD115" s="64"/>
      <c r="AE115" s="64"/>
      <c r="AF115" s="25">
        <f t="shared" si="23"/>
        <v>280026.76799999998</v>
      </c>
    </row>
    <row r="116" spans="1:97" ht="36.75" customHeight="1" x14ac:dyDescent="0.35">
      <c r="A116" s="20">
        <f t="shared" si="30"/>
        <v>107</v>
      </c>
      <c r="B116" s="21" t="s">
        <v>112</v>
      </c>
      <c r="C116" s="29">
        <v>1343008</v>
      </c>
      <c r="D116" s="23">
        <v>1</v>
      </c>
      <c r="E116" s="64">
        <f t="shared" si="24"/>
        <v>41280167.57</v>
      </c>
      <c r="F116" s="64">
        <v>40871453.039999999</v>
      </c>
      <c r="G116" s="64">
        <v>408714.53</v>
      </c>
      <c r="H116" s="64"/>
      <c r="I116" s="64">
        <f t="shared" si="29"/>
        <v>75081086.503842354</v>
      </c>
      <c r="J116" s="64">
        <f t="shared" si="25"/>
        <v>43886439.388052881</v>
      </c>
      <c r="K116" s="64">
        <v>27452986.514164887</v>
      </c>
      <c r="L116" s="64">
        <v>15209918.713888001</v>
      </c>
      <c r="M116" s="64">
        <v>1223534.1599999999</v>
      </c>
      <c r="N116" s="64">
        <v>1363806.3157894737</v>
      </c>
      <c r="O116" s="64">
        <f t="shared" si="26"/>
        <v>29830840.800000001</v>
      </c>
      <c r="P116" s="64">
        <v>19042210.800000001</v>
      </c>
      <c r="Q116" s="64">
        <v>3883380</v>
      </c>
      <c r="R116" s="64">
        <v>6905250</v>
      </c>
      <c r="S116" s="64"/>
      <c r="T116" s="82">
        <v>16767576.000000002</v>
      </c>
      <c r="U116" s="65">
        <f t="shared" si="28"/>
        <v>133128830.07384235</v>
      </c>
      <c r="V116" s="64">
        <f t="shared" si="31"/>
        <v>162789992.38300794</v>
      </c>
      <c r="W116" s="64">
        <f t="shared" si="32"/>
        <v>162789992.38300794</v>
      </c>
      <c r="X116" s="64">
        <v>128634740.72399995</v>
      </c>
      <c r="Y116" s="65">
        <f t="shared" si="19"/>
        <v>34155251.659007996</v>
      </c>
      <c r="Z116" s="64">
        <v>18526723.488000002</v>
      </c>
      <c r="AA116" s="64">
        <v>15628528.171007998</v>
      </c>
      <c r="AB116" s="64"/>
      <c r="AC116" s="65">
        <f t="shared" si="22"/>
        <v>128634740.72399995</v>
      </c>
      <c r="AD116" s="64">
        <v>31490199</v>
      </c>
      <c r="AE116" s="64"/>
      <c r="AF116" s="25">
        <f t="shared" si="23"/>
        <v>327409021.45685029</v>
      </c>
    </row>
    <row r="117" spans="1:97" ht="25.2" customHeight="1" x14ac:dyDescent="0.35">
      <c r="A117" s="20">
        <f t="shared" si="30"/>
        <v>108</v>
      </c>
      <c r="B117" s="26" t="s">
        <v>113</v>
      </c>
      <c r="C117" s="29">
        <v>1340010</v>
      </c>
      <c r="D117" s="23">
        <v>1</v>
      </c>
      <c r="E117" s="64">
        <f t="shared" si="24"/>
        <v>210248069.72999999</v>
      </c>
      <c r="F117" s="64">
        <v>208166405.66999999</v>
      </c>
      <c r="G117" s="64">
        <v>2081664.06</v>
      </c>
      <c r="H117" s="64"/>
      <c r="I117" s="64">
        <f t="shared" si="29"/>
        <v>108257120.17573865</v>
      </c>
      <c r="J117" s="64">
        <f t="shared" si="25"/>
        <v>72721064.475738645</v>
      </c>
      <c r="K117" s="64">
        <v>43670124.195178315</v>
      </c>
      <c r="L117" s="64">
        <v>28140494.090560328</v>
      </c>
      <c r="M117" s="64">
        <v>910446.19</v>
      </c>
      <c r="N117" s="64">
        <v>1204873.9000000001</v>
      </c>
      <c r="O117" s="64">
        <f t="shared" si="26"/>
        <v>34331181.800000004</v>
      </c>
      <c r="P117" s="64">
        <v>8220403.0000000037</v>
      </c>
      <c r="Q117" s="64">
        <v>5863903.7999999998</v>
      </c>
      <c r="R117" s="64">
        <v>20246875</v>
      </c>
      <c r="S117" s="64"/>
      <c r="T117" s="82">
        <v>16373044.800000003</v>
      </c>
      <c r="U117" s="65">
        <f t="shared" si="28"/>
        <v>334878234.70573866</v>
      </c>
      <c r="V117" s="64">
        <f t="shared" si="31"/>
        <v>213367096.04192305</v>
      </c>
      <c r="W117" s="64">
        <f t="shared" si="32"/>
        <v>213367096.04192305</v>
      </c>
      <c r="X117" s="64">
        <v>192797611.20195505</v>
      </c>
      <c r="Y117" s="65">
        <f t="shared" si="19"/>
        <v>20569484.839968003</v>
      </c>
      <c r="Z117" s="64">
        <v>12622426.447968002</v>
      </c>
      <c r="AA117" s="64">
        <v>7947058.392</v>
      </c>
      <c r="AB117" s="64"/>
      <c r="AC117" s="65">
        <f t="shared" si="22"/>
        <v>192797611.20195505</v>
      </c>
      <c r="AD117" s="64">
        <v>31957344</v>
      </c>
      <c r="AE117" s="64"/>
      <c r="AF117" s="25">
        <f t="shared" si="23"/>
        <v>580202674.74766171</v>
      </c>
    </row>
    <row r="118" spans="1:97" ht="36" x14ac:dyDescent="0.35">
      <c r="A118" s="20">
        <f t="shared" si="30"/>
        <v>109</v>
      </c>
      <c r="B118" s="21" t="s">
        <v>114</v>
      </c>
      <c r="C118" s="29">
        <v>1343004</v>
      </c>
      <c r="D118" s="23">
        <v>1</v>
      </c>
      <c r="E118" s="64">
        <f t="shared" si="24"/>
        <v>131734184.78</v>
      </c>
      <c r="F118" s="64">
        <v>130429885.92</v>
      </c>
      <c r="G118" s="64">
        <v>1304298.8600000001</v>
      </c>
      <c r="H118" s="64"/>
      <c r="I118" s="64">
        <f t="shared" si="29"/>
        <v>106790610.45329112</v>
      </c>
      <c r="J118" s="64">
        <f t="shared" si="25"/>
        <v>73862292.443291128</v>
      </c>
      <c r="K118" s="64">
        <v>43279087.661454327</v>
      </c>
      <c r="L118" s="64">
        <v>29244952.961836807</v>
      </c>
      <c r="M118" s="64">
        <v>1338251.82</v>
      </c>
      <c r="N118" s="64">
        <v>1121603</v>
      </c>
      <c r="O118" s="64">
        <f t="shared" si="26"/>
        <v>31806715.009999998</v>
      </c>
      <c r="P118" s="64">
        <v>6504898</v>
      </c>
      <c r="Q118" s="64">
        <v>8292310.7599999998</v>
      </c>
      <c r="R118" s="64">
        <v>17009506.25</v>
      </c>
      <c r="S118" s="64"/>
      <c r="T118" s="82">
        <v>7101561.6000000006</v>
      </c>
      <c r="U118" s="65">
        <f t="shared" si="28"/>
        <v>245626356.83329111</v>
      </c>
      <c r="V118" s="64">
        <f t="shared" si="31"/>
        <v>180853712.58728907</v>
      </c>
      <c r="W118" s="64">
        <f t="shared" si="32"/>
        <v>180853712.58728907</v>
      </c>
      <c r="X118" s="64">
        <v>163834749.45499706</v>
      </c>
      <c r="Y118" s="65">
        <f t="shared" si="19"/>
        <v>17018963.132291999</v>
      </c>
      <c r="Z118" s="64">
        <v>4397357.1599999992</v>
      </c>
      <c r="AA118" s="64">
        <v>12621605.972291999</v>
      </c>
      <c r="AB118" s="64"/>
      <c r="AC118" s="65">
        <f t="shared" si="22"/>
        <v>163834749.45499706</v>
      </c>
      <c r="AD118" s="64">
        <v>34527584</v>
      </c>
      <c r="AE118" s="64"/>
      <c r="AF118" s="25">
        <f t="shared" si="23"/>
        <v>461007653.42058015</v>
      </c>
    </row>
    <row r="119" spans="1:97" ht="36" x14ac:dyDescent="0.35">
      <c r="A119" s="20">
        <f t="shared" si="30"/>
        <v>110</v>
      </c>
      <c r="B119" s="21" t="s">
        <v>115</v>
      </c>
      <c r="C119" s="29">
        <v>1343171</v>
      </c>
      <c r="D119" s="23">
        <v>1</v>
      </c>
      <c r="E119" s="64">
        <f t="shared" si="24"/>
        <v>120517777.58</v>
      </c>
      <c r="F119" s="64">
        <v>119324532.26000001</v>
      </c>
      <c r="G119" s="64">
        <v>1193245.32</v>
      </c>
      <c r="H119" s="64"/>
      <c r="I119" s="64">
        <f t="shared" si="29"/>
        <v>71901045.142126933</v>
      </c>
      <c r="J119" s="64">
        <f t="shared" si="25"/>
        <v>41899251.642126933</v>
      </c>
      <c r="K119" s="64">
        <v>24890177.836325333</v>
      </c>
      <c r="L119" s="64">
        <v>15870387.245801602</v>
      </c>
      <c r="M119" s="64">
        <v>1138686.56</v>
      </c>
      <c r="N119" s="64">
        <v>727244.5</v>
      </c>
      <c r="O119" s="64">
        <f t="shared" si="26"/>
        <v>29274549</v>
      </c>
      <c r="P119" s="64">
        <v>8717794</v>
      </c>
      <c r="Q119" s="64">
        <v>13591830</v>
      </c>
      <c r="R119" s="64">
        <v>6964925</v>
      </c>
      <c r="S119" s="64"/>
      <c r="T119" s="82">
        <v>29589840</v>
      </c>
      <c r="U119" s="65">
        <f t="shared" si="28"/>
        <v>222008662.72212693</v>
      </c>
      <c r="V119" s="64">
        <f t="shared" si="31"/>
        <v>122580342.40215188</v>
      </c>
      <c r="W119" s="64">
        <f t="shared" si="32"/>
        <v>122580342.40215188</v>
      </c>
      <c r="X119" s="64">
        <v>110348422.50437589</v>
      </c>
      <c r="Y119" s="65">
        <f t="shared" si="19"/>
        <v>12231919.897775996</v>
      </c>
      <c r="Z119" s="64">
        <v>8309452.2470279969</v>
      </c>
      <c r="AA119" s="64">
        <v>3922467.6507480005</v>
      </c>
      <c r="AB119" s="64"/>
      <c r="AC119" s="65">
        <f t="shared" si="22"/>
        <v>110348422.50437589</v>
      </c>
      <c r="AD119" s="64">
        <v>20006646</v>
      </c>
      <c r="AE119" s="64"/>
      <c r="AF119" s="25">
        <f t="shared" si="23"/>
        <v>364595651.12427878</v>
      </c>
    </row>
    <row r="120" spans="1:97" ht="36" x14ac:dyDescent="0.35">
      <c r="A120" s="20">
        <f t="shared" si="30"/>
        <v>111</v>
      </c>
      <c r="B120" s="21" t="s">
        <v>116</v>
      </c>
      <c r="C120" s="29">
        <v>1340003</v>
      </c>
      <c r="D120" s="23">
        <v>1</v>
      </c>
      <c r="E120" s="64">
        <f t="shared" si="24"/>
        <v>44635143.310000002</v>
      </c>
      <c r="F120" s="64">
        <v>44193211.200000003</v>
      </c>
      <c r="G120" s="64">
        <v>441932.11</v>
      </c>
      <c r="H120" s="64"/>
      <c r="I120" s="64">
        <f t="shared" si="29"/>
        <v>7626006.7171190009</v>
      </c>
      <c r="J120" s="64">
        <f t="shared" si="25"/>
        <v>4698374.0671190005</v>
      </c>
      <c r="K120" s="64">
        <v>2718986.9965398</v>
      </c>
      <c r="L120" s="64">
        <v>1820121.2805792002</v>
      </c>
      <c r="M120" s="64">
        <v>159265.79</v>
      </c>
      <c r="N120" s="64"/>
      <c r="O120" s="64">
        <f t="shared" si="26"/>
        <v>2927632.65</v>
      </c>
      <c r="P120" s="64">
        <v>964793</v>
      </c>
      <c r="Q120" s="64">
        <v>699008.4</v>
      </c>
      <c r="R120" s="64">
        <v>1263831.25</v>
      </c>
      <c r="S120" s="64"/>
      <c r="T120" s="82"/>
      <c r="U120" s="65">
        <f t="shared" si="28"/>
        <v>52261150.027119003</v>
      </c>
      <c r="V120" s="64">
        <f t="shared" si="31"/>
        <v>11441056.601802999</v>
      </c>
      <c r="W120" s="64">
        <f t="shared" si="32"/>
        <v>11441056.601802999</v>
      </c>
      <c r="X120" s="64">
        <v>7878883.1150829997</v>
      </c>
      <c r="Y120" s="65">
        <f t="shared" si="19"/>
        <v>3562173.4867199995</v>
      </c>
      <c r="Z120" s="64">
        <v>2529498.6494999998</v>
      </c>
      <c r="AA120" s="64">
        <v>1032674.8372199998</v>
      </c>
      <c r="AB120" s="64"/>
      <c r="AC120" s="65">
        <f t="shared" si="22"/>
        <v>7878883.1150829997</v>
      </c>
      <c r="AD120" s="64">
        <v>2698599.2</v>
      </c>
      <c r="AE120" s="64"/>
      <c r="AF120" s="25">
        <f t="shared" si="23"/>
        <v>66400805.828922004</v>
      </c>
    </row>
    <row r="121" spans="1:97" ht="19.649999999999999" customHeight="1" x14ac:dyDescent="0.35">
      <c r="A121" s="20">
        <f t="shared" si="30"/>
        <v>112</v>
      </c>
      <c r="B121" s="21" t="s">
        <v>117</v>
      </c>
      <c r="C121" s="29">
        <v>1340001</v>
      </c>
      <c r="D121" s="23">
        <v>1</v>
      </c>
      <c r="E121" s="64">
        <f t="shared" si="24"/>
        <v>45628140.340000004</v>
      </c>
      <c r="F121" s="64">
        <v>45176376.57</v>
      </c>
      <c r="G121" s="64">
        <v>451763.77</v>
      </c>
      <c r="H121" s="64"/>
      <c r="I121" s="64">
        <f t="shared" si="29"/>
        <v>15835114.733768679</v>
      </c>
      <c r="J121" s="64">
        <f t="shared" si="25"/>
        <v>6927790.3537686802</v>
      </c>
      <c r="K121" s="64">
        <v>3969933.1249584402</v>
      </c>
      <c r="L121" s="64">
        <v>2798667.8288102397</v>
      </c>
      <c r="M121" s="64">
        <v>159189.4</v>
      </c>
      <c r="N121" s="64"/>
      <c r="O121" s="64">
        <f t="shared" si="26"/>
        <v>8907324.379999999</v>
      </c>
      <c r="P121" s="64">
        <v>4039380.4999999991</v>
      </c>
      <c r="Q121" s="64">
        <v>3436480</v>
      </c>
      <c r="R121" s="64">
        <v>1431463.88</v>
      </c>
      <c r="S121" s="64"/>
      <c r="T121" s="82">
        <v>4975085.4000000004</v>
      </c>
      <c r="U121" s="65">
        <f t="shared" si="28"/>
        <v>66438340.473768681</v>
      </c>
      <c r="V121" s="64">
        <f t="shared" si="31"/>
        <v>58621431.288804591</v>
      </c>
      <c r="W121" s="64">
        <f t="shared" si="32"/>
        <v>58621431.288804591</v>
      </c>
      <c r="X121" s="64">
        <v>40184653.242624596</v>
      </c>
      <c r="Y121" s="65">
        <f t="shared" si="19"/>
        <v>18436778.046179999</v>
      </c>
      <c r="Z121" s="64">
        <v>17890452.57618</v>
      </c>
      <c r="AA121" s="64">
        <v>546325.47</v>
      </c>
      <c r="AB121" s="64"/>
      <c r="AC121" s="65">
        <f t="shared" si="22"/>
        <v>40184653.242624596</v>
      </c>
      <c r="AD121" s="64">
        <v>4134686.5</v>
      </c>
      <c r="AE121" s="64"/>
      <c r="AF121" s="25">
        <f t="shared" si="23"/>
        <v>129194458.26257327</v>
      </c>
    </row>
    <row r="122" spans="1:97" ht="19.649999999999999" customHeight="1" x14ac:dyDescent="0.35">
      <c r="A122" s="20">
        <f t="shared" si="30"/>
        <v>113</v>
      </c>
      <c r="B122" s="21" t="s">
        <v>118</v>
      </c>
      <c r="C122" s="29">
        <v>1340012</v>
      </c>
      <c r="D122" s="23">
        <v>1</v>
      </c>
      <c r="E122" s="64">
        <f t="shared" si="24"/>
        <v>167950416.16999999</v>
      </c>
      <c r="F122" s="64">
        <v>166287540.75999999</v>
      </c>
      <c r="G122" s="64">
        <v>1662875.41</v>
      </c>
      <c r="H122" s="64"/>
      <c r="I122" s="64">
        <f t="shared" si="29"/>
        <v>39061304.061295956</v>
      </c>
      <c r="J122" s="64">
        <f t="shared" si="25"/>
        <v>22011721.223795958</v>
      </c>
      <c r="K122" s="64">
        <v>13661417.37622284</v>
      </c>
      <c r="L122" s="64">
        <v>7138551.7375731198</v>
      </c>
      <c r="M122" s="64">
        <v>1211752.1100000001</v>
      </c>
      <c r="N122" s="64">
        <v>157550.33749999999</v>
      </c>
      <c r="O122" s="64">
        <f t="shared" si="26"/>
        <v>16892032.5</v>
      </c>
      <c r="P122" s="64">
        <v>9355057</v>
      </c>
      <c r="Q122" s="64">
        <v>5841619.5</v>
      </c>
      <c r="R122" s="64">
        <v>1695356</v>
      </c>
      <c r="S122" s="64"/>
      <c r="T122" s="82">
        <v>12674314.800000001</v>
      </c>
      <c r="U122" s="65">
        <f t="shared" si="28"/>
        <v>219686035.03129596</v>
      </c>
      <c r="V122" s="64">
        <f t="shared" si="31"/>
        <v>93174984.358687684</v>
      </c>
      <c r="W122" s="64">
        <f t="shared" si="32"/>
        <v>93174984.358687684</v>
      </c>
      <c r="X122" s="64">
        <v>74034883.942842484</v>
      </c>
      <c r="Y122" s="65">
        <f t="shared" si="19"/>
        <v>19140100.415845197</v>
      </c>
      <c r="Z122" s="64">
        <v>12052064.154877197</v>
      </c>
      <c r="AA122" s="64">
        <v>7088036.2609679997</v>
      </c>
      <c r="AB122" s="64"/>
      <c r="AC122" s="65">
        <f t="shared" si="22"/>
        <v>74034883.942842484</v>
      </c>
      <c r="AD122" s="64">
        <v>15811045.800000001</v>
      </c>
      <c r="AE122" s="64"/>
      <c r="AF122" s="25">
        <f>E122+I122+T122+V122+AD122+AE122</f>
        <v>328672065.18998367</v>
      </c>
      <c r="AG122" s="5" t="s">
        <v>165</v>
      </c>
    </row>
    <row r="123" spans="1:97" s="11" customFormat="1" ht="22.35" customHeight="1" x14ac:dyDescent="0.35">
      <c r="A123" s="32"/>
      <c r="B123" s="33"/>
      <c r="C123" s="33"/>
      <c r="D123" s="34">
        <f>SUM(D10:D122)</f>
        <v>113</v>
      </c>
      <c r="E123" s="24">
        <f t="shared" si="24"/>
        <v>3527585476.1000004</v>
      </c>
      <c r="F123" s="24">
        <f>SUM(F10:F122)</f>
        <v>3492658887.2300005</v>
      </c>
      <c r="G123" s="24">
        <f>SUM(G10:G122)</f>
        <v>34926588.869999997</v>
      </c>
      <c r="H123" s="65"/>
      <c r="I123" s="25">
        <f>SUM(I10:I122)</f>
        <v>7794066785.2416782</v>
      </c>
      <c r="J123" s="25">
        <f t="shared" si="25"/>
        <v>2965551005.3737674</v>
      </c>
      <c r="K123" s="24">
        <f t="shared" ref="K123:R123" si="33">SUM(K10:K122)</f>
        <v>1780939225.3620689</v>
      </c>
      <c r="L123" s="24">
        <f t="shared" si="33"/>
        <v>1084211470.9016986</v>
      </c>
      <c r="M123" s="25">
        <f t="shared" si="33"/>
        <v>100400309.11000003</v>
      </c>
      <c r="N123" s="24">
        <f t="shared" si="33"/>
        <v>1413085550.1599128</v>
      </c>
      <c r="O123" s="24">
        <f t="shared" si="33"/>
        <v>3415430229.7080011</v>
      </c>
      <c r="P123" s="24">
        <f t="shared" si="33"/>
        <v>2022766395.7579999</v>
      </c>
      <c r="Q123" s="24">
        <f t="shared" si="33"/>
        <v>745384447.81999981</v>
      </c>
      <c r="R123" s="25">
        <f t="shared" si="33"/>
        <v>647279386.13</v>
      </c>
      <c r="S123" s="25"/>
      <c r="T123" s="35">
        <f>SUM(T10:T122)</f>
        <v>266887715.40000004</v>
      </c>
      <c r="U123" s="25">
        <f>SUM(U10:U122)</f>
        <v>11588539976.741678</v>
      </c>
      <c r="V123" s="24">
        <f>SUM(V10:V122)</f>
        <v>16472689530.323608</v>
      </c>
      <c r="W123" s="24">
        <f>SUM(W10:W122)</f>
        <v>15088321355.76561</v>
      </c>
      <c r="X123" s="24">
        <f>SUM(X10:X122)</f>
        <v>11751894562.984884</v>
      </c>
      <c r="Y123" s="24">
        <f>Z123+AA123</f>
        <v>3336426792.7807283</v>
      </c>
      <c r="Z123" s="24">
        <f>SUM(Z10:Z122)</f>
        <v>1141804621.8864901</v>
      </c>
      <c r="AA123" s="24">
        <f>SUM(AA10:AA122)</f>
        <v>2194622170.894238</v>
      </c>
      <c r="AB123" s="24">
        <f>SUM(AB10:AB122)</f>
        <v>1384368174.5579998</v>
      </c>
      <c r="AC123" s="24">
        <f t="shared" ref="AC123" si="34">X123+AB123</f>
        <v>13136262737.542885</v>
      </c>
      <c r="AD123" s="24">
        <f>SUM(AD10:AD122)</f>
        <v>1867821812</v>
      </c>
      <c r="AE123" s="24">
        <f>SUM(AE10:AE122)</f>
        <v>517308521.40000004</v>
      </c>
      <c r="AF123" s="24">
        <f>SUM(AF10:AF122)</f>
        <v>30446359840.46529</v>
      </c>
      <c r="AG123" s="36">
        <v>28048657024.025936</v>
      </c>
      <c r="AH123" s="37">
        <v>28052894391.582474</v>
      </c>
      <c r="AI123" s="68"/>
    </row>
    <row r="124" spans="1:97" s="11" customFormat="1" ht="22.35" customHeight="1" x14ac:dyDescent="0.35">
      <c r="A124" s="38"/>
      <c r="B124" s="39"/>
      <c r="C124" s="39"/>
      <c r="D124" s="40"/>
      <c r="E124" s="41"/>
      <c r="F124" s="41"/>
      <c r="G124" s="66"/>
      <c r="H124" s="66"/>
      <c r="I124" s="42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3"/>
      <c r="U124" s="42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F124" s="41"/>
      <c r="AG124" s="36"/>
      <c r="AH124" s="44">
        <f>AF123-AH123</f>
        <v>2393465448.8828163</v>
      </c>
      <c r="AI124" s="51"/>
    </row>
    <row r="125" spans="1:97" s="45" customFormat="1" ht="36" customHeight="1" x14ac:dyDescent="0.35">
      <c r="B125" s="57" t="s">
        <v>188</v>
      </c>
      <c r="C125" s="57"/>
      <c r="D125" s="57"/>
      <c r="E125" s="57"/>
      <c r="F125" s="57"/>
      <c r="G125" s="67"/>
      <c r="H125" s="67"/>
      <c r="I125" s="57"/>
      <c r="J125" s="57"/>
      <c r="K125" s="57"/>
      <c r="L125" s="57"/>
      <c r="M125" s="57"/>
      <c r="U125" s="46"/>
      <c r="X125" s="47"/>
      <c r="Z125" s="47"/>
      <c r="AA125" s="47"/>
      <c r="AB125" s="47"/>
      <c r="AF125" s="48"/>
      <c r="AZ125" s="49"/>
      <c r="CM125" s="50"/>
      <c r="CS125" s="50"/>
    </row>
    <row r="126" spans="1:97" s="45" customFormat="1" ht="41.4" customHeight="1" x14ac:dyDescent="0.35">
      <c r="B126" s="95" t="s">
        <v>187</v>
      </c>
      <c r="C126" s="95"/>
      <c r="D126" s="95"/>
      <c r="E126" s="95"/>
      <c r="F126" s="95"/>
      <c r="G126" s="95"/>
      <c r="H126" s="95"/>
      <c r="I126" s="95"/>
      <c r="J126" s="95"/>
      <c r="K126" s="58"/>
      <c r="L126" s="58"/>
      <c r="M126" s="58"/>
      <c r="N126" s="49"/>
      <c r="AF126" s="47"/>
      <c r="AY126" s="46"/>
      <c r="CS126" s="50"/>
    </row>
  </sheetData>
  <autoFilter ref="A9:CS126"/>
  <mergeCells count="12">
    <mergeCell ref="B126:J126"/>
    <mergeCell ref="W1:W2"/>
    <mergeCell ref="B4:I4"/>
    <mergeCell ref="Q6:Q7"/>
    <mergeCell ref="I1:I2"/>
    <mergeCell ref="N1:Q3"/>
    <mergeCell ref="R6:R7"/>
    <mergeCell ref="A6:A7"/>
    <mergeCell ref="B6:B7"/>
    <mergeCell ref="C6:C7"/>
    <mergeCell ref="D6:D7"/>
    <mergeCell ref="P6:P7"/>
  </mergeCells>
  <pageMargins left="0" right="0" top="0" bottom="0" header="0.43307086614173229" footer="0.11811023622047245"/>
  <pageSetup paperSize="9" scale="56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план.ст-ть (2023)</vt:lpstr>
      <vt:lpstr>'план.ст-ть (2023)'!Заголовки_для_печати</vt:lpstr>
      <vt:lpstr>'план.ст-ть (2023)'!Область_печати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2023-02-02T07:16:32Z</cp:lastPrinted>
  <dcterms:created xsi:type="dcterms:W3CDTF">2022-01-27T01:40:47Z</dcterms:created>
  <dcterms:modified xsi:type="dcterms:W3CDTF">2023-02-10T02:31:12Z</dcterms:modified>
</cp:coreProperties>
</file>