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05" yWindow="105" windowWidth="13470" windowHeight="126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КС!$A$14:$DO$483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КС!$A:$L,КС!$6:$10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M304" i="1" l="1"/>
  <c r="DM302" i="1"/>
  <c r="DM107" i="1"/>
  <c r="DN482" i="1" l="1"/>
  <c r="DN481" i="1" s="1"/>
  <c r="DK482" i="1"/>
  <c r="DK481" i="1" s="1"/>
  <c r="DI482" i="1"/>
  <c r="DI481" i="1" s="1"/>
  <c r="DG482" i="1"/>
  <c r="DG481" i="1" s="1"/>
  <c r="DE482" i="1"/>
  <c r="DE481" i="1" s="1"/>
  <c r="DC482" i="1"/>
  <c r="CY482" i="1"/>
  <c r="CY481" i="1" s="1"/>
  <c r="CW482" i="1"/>
  <c r="CW481" i="1" s="1"/>
  <c r="CU482" i="1"/>
  <c r="CU481" i="1" s="1"/>
  <c r="CS482" i="1"/>
  <c r="CS481" i="1" s="1"/>
  <c r="CQ482" i="1"/>
  <c r="CQ481" i="1" s="1"/>
  <c r="CO482" i="1"/>
  <c r="CO481" i="1" s="1"/>
  <c r="CM482" i="1"/>
  <c r="CM481" i="1" s="1"/>
  <c r="CK482" i="1"/>
  <c r="CK481" i="1" s="1"/>
  <c r="CI482" i="1"/>
  <c r="CI481" i="1" s="1"/>
  <c r="CE482" i="1"/>
  <c r="CE481" i="1" s="1"/>
  <c r="CC482" i="1"/>
  <c r="CC481" i="1" s="1"/>
  <c r="CA482" i="1"/>
  <c r="CA481" i="1" s="1"/>
  <c r="BY482" i="1"/>
  <c r="BW482" i="1"/>
  <c r="BW481" i="1" s="1"/>
  <c r="BU482" i="1"/>
  <c r="BU481" i="1" s="1"/>
  <c r="BS482" i="1"/>
  <c r="BS481" i="1" s="1"/>
  <c r="BQ482" i="1"/>
  <c r="BQ481" i="1" s="1"/>
  <c r="BO482" i="1"/>
  <c r="BO481" i="1" s="1"/>
  <c r="BM482" i="1"/>
  <c r="BK482" i="1"/>
  <c r="BK481" i="1" s="1"/>
  <c r="BI482" i="1"/>
  <c r="BI481" i="1" s="1"/>
  <c r="BG482" i="1"/>
  <c r="BG481" i="1" s="1"/>
  <c r="BE482" i="1"/>
  <c r="BE481" i="1" s="1"/>
  <c r="BC482" i="1"/>
  <c r="BC481" i="1" s="1"/>
  <c r="BA482" i="1"/>
  <c r="AY482" i="1"/>
  <c r="AY481" i="1" s="1"/>
  <c r="AW482" i="1"/>
  <c r="AW481" i="1" s="1"/>
  <c r="AU482" i="1"/>
  <c r="AU481" i="1" s="1"/>
  <c r="AS482" i="1"/>
  <c r="AS481" i="1" s="1"/>
  <c r="AQ482" i="1"/>
  <c r="AQ481" i="1" s="1"/>
  <c r="AO482" i="1"/>
  <c r="AM482" i="1"/>
  <c r="AM481" i="1" s="1"/>
  <c r="AK482" i="1"/>
  <c r="AK481" i="1" s="1"/>
  <c r="AG482" i="1"/>
  <c r="AG481" i="1" s="1"/>
  <c r="AC482" i="1"/>
  <c r="Y482" i="1"/>
  <c r="Y481" i="1" s="1"/>
  <c r="W482" i="1"/>
  <c r="U482" i="1"/>
  <c r="U481" i="1" s="1"/>
  <c r="S482" i="1"/>
  <c r="S481" i="1" s="1"/>
  <c r="Q482" i="1"/>
  <c r="DM481" i="1"/>
  <c r="DL481" i="1"/>
  <c r="DJ481" i="1"/>
  <c r="DH481" i="1"/>
  <c r="DF481" i="1"/>
  <c r="DD481" i="1"/>
  <c r="DC481" i="1"/>
  <c r="DB481" i="1"/>
  <c r="DA481" i="1"/>
  <c r="CZ481" i="1"/>
  <c r="CX481" i="1"/>
  <c r="CV481" i="1"/>
  <c r="CT481" i="1"/>
  <c r="CR481" i="1"/>
  <c r="CP481" i="1"/>
  <c r="CN481" i="1"/>
  <c r="CL481" i="1"/>
  <c r="CJ481" i="1"/>
  <c r="CH481" i="1"/>
  <c r="CG481" i="1"/>
  <c r="CF481" i="1"/>
  <c r="CD481" i="1"/>
  <c r="CB481" i="1"/>
  <c r="BZ481" i="1"/>
  <c r="BY481" i="1"/>
  <c r="BX481" i="1"/>
  <c r="BV481" i="1"/>
  <c r="BT481" i="1"/>
  <c r="BR481" i="1"/>
  <c r="BP481" i="1"/>
  <c r="BN481" i="1"/>
  <c r="BM481" i="1"/>
  <c r="BL481" i="1"/>
  <c r="BJ481" i="1"/>
  <c r="BH481" i="1"/>
  <c r="BF481" i="1"/>
  <c r="BD481" i="1"/>
  <c r="BB481" i="1"/>
  <c r="BA481" i="1"/>
  <c r="AZ481" i="1"/>
  <c r="AX481" i="1"/>
  <c r="AV481" i="1"/>
  <c r="AT481" i="1"/>
  <c r="AR481" i="1"/>
  <c r="AP481" i="1"/>
  <c r="AO481" i="1"/>
  <c r="AN481" i="1"/>
  <c r="AL481" i="1"/>
  <c r="AJ481" i="1"/>
  <c r="AI481" i="1"/>
  <c r="AH481" i="1"/>
  <c r="AF481" i="1"/>
  <c r="AE481" i="1"/>
  <c r="AD481" i="1"/>
  <c r="AC481" i="1"/>
  <c r="AB481" i="1"/>
  <c r="AA481" i="1"/>
  <c r="Z481" i="1"/>
  <c r="X481" i="1"/>
  <c r="W481" i="1"/>
  <c r="V481" i="1"/>
  <c r="T481" i="1"/>
  <c r="R481" i="1"/>
  <c r="P481" i="1"/>
  <c r="DN480" i="1"/>
  <c r="DK480" i="1"/>
  <c r="DI480" i="1"/>
  <c r="DG480" i="1"/>
  <c r="DE480" i="1"/>
  <c r="DA480" i="1"/>
  <c r="CY480" i="1"/>
  <c r="CW480" i="1"/>
  <c r="CU480" i="1"/>
  <c r="CS480" i="1"/>
  <c r="CQ480" i="1"/>
  <c r="CO480" i="1"/>
  <c r="CM480" i="1"/>
  <c r="CK480" i="1"/>
  <c r="CI480" i="1"/>
  <c r="CE480" i="1"/>
  <c r="CC480" i="1"/>
  <c r="CA480" i="1"/>
  <c r="BY480" i="1"/>
  <c r="BW480" i="1"/>
  <c r="BU480" i="1"/>
  <c r="BS480" i="1"/>
  <c r="BQ480" i="1"/>
  <c r="BO480" i="1"/>
  <c r="BM480" i="1"/>
  <c r="BK480" i="1"/>
  <c r="BI480" i="1"/>
  <c r="BE480" i="1"/>
  <c r="BC480" i="1"/>
  <c r="BA480" i="1"/>
  <c r="AY480" i="1"/>
  <c r="AU480" i="1"/>
  <c r="AS480" i="1"/>
  <c r="AQ480" i="1"/>
  <c r="AO480" i="1"/>
  <c r="AM480" i="1"/>
  <c r="AK480" i="1"/>
  <c r="AG480" i="1"/>
  <c r="AC480" i="1"/>
  <c r="Y480" i="1"/>
  <c r="W480" i="1"/>
  <c r="U480" i="1"/>
  <c r="S480" i="1"/>
  <c r="Q480" i="1"/>
  <c r="DN479" i="1"/>
  <c r="DK479" i="1"/>
  <c r="DI479" i="1"/>
  <c r="DG479" i="1"/>
  <c r="DE479" i="1"/>
  <c r="DA479" i="1"/>
  <c r="CY479" i="1"/>
  <c r="CW479" i="1"/>
  <c r="CU479" i="1"/>
  <c r="CS479" i="1"/>
  <c r="CQ479" i="1"/>
  <c r="CO479" i="1"/>
  <c r="CM479" i="1"/>
  <c r="CK479" i="1"/>
  <c r="CI479" i="1"/>
  <c r="CE479" i="1"/>
  <c r="CC479" i="1"/>
  <c r="CA479" i="1"/>
  <c r="BY479" i="1"/>
  <c r="BW479" i="1"/>
  <c r="BU479" i="1"/>
  <c r="BS479" i="1"/>
  <c r="BQ479" i="1"/>
  <c r="BO479" i="1"/>
  <c r="BM479" i="1"/>
  <c r="BK479" i="1"/>
  <c r="BI479" i="1"/>
  <c r="BE479" i="1"/>
  <c r="BC479" i="1"/>
  <c r="BA479" i="1"/>
  <c r="AY479" i="1"/>
  <c r="AU479" i="1"/>
  <c r="AS479" i="1"/>
  <c r="AQ479" i="1"/>
  <c r="AO479" i="1"/>
  <c r="AM479" i="1"/>
  <c r="AK479" i="1"/>
  <c r="AG479" i="1"/>
  <c r="AC479" i="1"/>
  <c r="Y479" i="1"/>
  <c r="W479" i="1"/>
  <c r="U479" i="1"/>
  <c r="S479" i="1"/>
  <c r="Q479" i="1"/>
  <c r="DN478" i="1"/>
  <c r="DK478" i="1"/>
  <c r="DI478" i="1"/>
  <c r="DG478" i="1"/>
  <c r="DE478" i="1"/>
  <c r="DA478" i="1"/>
  <c r="CY478" i="1"/>
  <c r="CW478" i="1"/>
  <c r="CU478" i="1"/>
  <c r="CS478" i="1"/>
  <c r="CQ478" i="1"/>
  <c r="CO478" i="1"/>
  <c r="CM478" i="1"/>
  <c r="CK478" i="1"/>
  <c r="CI478" i="1"/>
  <c r="CE478" i="1"/>
  <c r="CC478" i="1"/>
  <c r="CA478" i="1"/>
  <c r="BY478" i="1"/>
  <c r="BW478" i="1"/>
  <c r="BU478" i="1"/>
  <c r="BS478" i="1"/>
  <c r="BQ478" i="1"/>
  <c r="BO478" i="1"/>
  <c r="BM478" i="1"/>
  <c r="BK478" i="1"/>
  <c r="BI478" i="1"/>
  <c r="BE478" i="1"/>
  <c r="BC478" i="1"/>
  <c r="BA478" i="1"/>
  <c r="AY478" i="1"/>
  <c r="AU478" i="1"/>
  <c r="AS478" i="1"/>
  <c r="AQ478" i="1"/>
  <c r="AO478" i="1"/>
  <c r="AM478" i="1"/>
  <c r="AK478" i="1"/>
  <c r="AG478" i="1"/>
  <c r="AC478" i="1"/>
  <c r="Y478" i="1"/>
  <c r="W478" i="1"/>
  <c r="U478" i="1"/>
  <c r="S478" i="1"/>
  <c r="Q478" i="1"/>
  <c r="DN477" i="1"/>
  <c r="DK477" i="1"/>
  <c r="DI477" i="1"/>
  <c r="DG477" i="1"/>
  <c r="DE477" i="1"/>
  <c r="DC477" i="1"/>
  <c r="CY477" i="1"/>
  <c r="CW477" i="1"/>
  <c r="CU477" i="1"/>
  <c r="CS477" i="1"/>
  <c r="CQ477" i="1"/>
  <c r="CO477" i="1"/>
  <c r="CM477" i="1"/>
  <c r="CK477" i="1"/>
  <c r="CI477" i="1"/>
  <c r="CE477" i="1"/>
  <c r="CC477" i="1"/>
  <c r="CA477" i="1"/>
  <c r="BY477" i="1"/>
  <c r="BW477" i="1"/>
  <c r="BU477" i="1"/>
  <c r="BS477" i="1"/>
  <c r="BQ477" i="1"/>
  <c r="BO477" i="1"/>
  <c r="BM477" i="1"/>
  <c r="BK477" i="1"/>
  <c r="BI477" i="1"/>
  <c r="BG477" i="1"/>
  <c r="BE477" i="1"/>
  <c r="BC477" i="1"/>
  <c r="BA477" i="1"/>
  <c r="AY477" i="1"/>
  <c r="AW477" i="1"/>
  <c r="AU477" i="1"/>
  <c r="AS477" i="1"/>
  <c r="AQ477" i="1"/>
  <c r="AO477" i="1"/>
  <c r="AM477" i="1"/>
  <c r="AK477" i="1"/>
  <c r="AG477" i="1"/>
  <c r="AC477" i="1"/>
  <c r="Y477" i="1"/>
  <c r="W477" i="1"/>
  <c r="U477" i="1"/>
  <c r="S477" i="1"/>
  <c r="Q477" i="1"/>
  <c r="DN476" i="1"/>
  <c r="DK476" i="1"/>
  <c r="DI476" i="1"/>
  <c r="DG476" i="1"/>
  <c r="DE476" i="1"/>
  <c r="DC476" i="1"/>
  <c r="CY476" i="1"/>
  <c r="CW476" i="1"/>
  <c r="CU476" i="1"/>
  <c r="CS476" i="1"/>
  <c r="CQ476" i="1"/>
  <c r="CO476" i="1"/>
  <c r="CM476" i="1"/>
  <c r="CK476" i="1"/>
  <c r="CI476" i="1"/>
  <c r="CE476" i="1"/>
  <c r="CC476" i="1"/>
  <c r="CA476" i="1"/>
  <c r="BY476" i="1"/>
  <c r="BW476" i="1"/>
  <c r="BU476" i="1"/>
  <c r="BS476" i="1"/>
  <c r="BQ476" i="1"/>
  <c r="BO476" i="1"/>
  <c r="BM476" i="1"/>
  <c r="BK476" i="1"/>
  <c r="BI476" i="1"/>
  <c r="BG476" i="1"/>
  <c r="BE476" i="1"/>
  <c r="BC476" i="1"/>
  <c r="BA476" i="1"/>
  <c r="AY476" i="1"/>
  <c r="AW476" i="1"/>
  <c r="AU476" i="1"/>
  <c r="AS476" i="1"/>
  <c r="AQ476" i="1"/>
  <c r="AO476" i="1"/>
  <c r="AM476" i="1"/>
  <c r="AK476" i="1"/>
  <c r="AG476" i="1"/>
  <c r="AC476" i="1"/>
  <c r="Y476" i="1"/>
  <c r="W476" i="1"/>
  <c r="U476" i="1"/>
  <c r="S476" i="1"/>
  <c r="Q476" i="1"/>
  <c r="DN475" i="1"/>
  <c r="DK475" i="1"/>
  <c r="DI475" i="1"/>
  <c r="DG475" i="1"/>
  <c r="DE475" i="1"/>
  <c r="DC475" i="1"/>
  <c r="CY475" i="1"/>
  <c r="CW475" i="1"/>
  <c r="CU475" i="1"/>
  <c r="CS475" i="1"/>
  <c r="CQ475" i="1"/>
  <c r="CO475" i="1"/>
  <c r="CM475" i="1"/>
  <c r="CK475" i="1"/>
  <c r="CI475" i="1"/>
  <c r="CE475" i="1"/>
  <c r="CC475" i="1"/>
  <c r="CA475" i="1"/>
  <c r="BY475" i="1"/>
  <c r="BW475" i="1"/>
  <c r="BU475" i="1"/>
  <c r="BS475" i="1"/>
  <c r="BQ475" i="1"/>
  <c r="BO475" i="1"/>
  <c r="BM475" i="1"/>
  <c r="BK475" i="1"/>
  <c r="BI475" i="1"/>
  <c r="BG475" i="1"/>
  <c r="BE475" i="1"/>
  <c r="BC475" i="1"/>
  <c r="BA475" i="1"/>
  <c r="AY475" i="1"/>
  <c r="AW475" i="1"/>
  <c r="AU475" i="1"/>
  <c r="AS475" i="1"/>
  <c r="AQ475" i="1"/>
  <c r="AO475" i="1"/>
  <c r="AM475" i="1"/>
  <c r="AK475" i="1"/>
  <c r="AG475" i="1"/>
  <c r="AC475" i="1"/>
  <c r="Y475" i="1"/>
  <c r="W475" i="1"/>
  <c r="U475" i="1"/>
  <c r="S475" i="1"/>
  <c r="Q475" i="1"/>
  <c r="DN474" i="1"/>
  <c r="DK474" i="1"/>
  <c r="DI474" i="1"/>
  <c r="DG474" i="1"/>
  <c r="DE474" i="1"/>
  <c r="DC474" i="1"/>
  <c r="CY474" i="1"/>
  <c r="CW474" i="1"/>
  <c r="CU474" i="1"/>
  <c r="CS474" i="1"/>
  <c r="CQ474" i="1"/>
  <c r="CO474" i="1"/>
  <c r="CM474" i="1"/>
  <c r="CK474" i="1"/>
  <c r="CI474" i="1"/>
  <c r="CE474" i="1"/>
  <c r="CC474" i="1"/>
  <c r="CA474" i="1"/>
  <c r="BY474" i="1"/>
  <c r="BW474" i="1"/>
  <c r="BU474" i="1"/>
  <c r="BS474" i="1"/>
  <c r="BQ474" i="1"/>
  <c r="BO474" i="1"/>
  <c r="BM474" i="1"/>
  <c r="BK474" i="1"/>
  <c r="BI474" i="1"/>
  <c r="BG474" i="1"/>
  <c r="BE474" i="1"/>
  <c r="BC474" i="1"/>
  <c r="BA474" i="1"/>
  <c r="AY474" i="1"/>
  <c r="AW474" i="1"/>
  <c r="AU474" i="1"/>
  <c r="AS474" i="1"/>
  <c r="AQ474" i="1"/>
  <c r="AO474" i="1"/>
  <c r="AM474" i="1"/>
  <c r="AK474" i="1"/>
  <c r="AG474" i="1"/>
  <c r="AC474" i="1"/>
  <c r="Y474" i="1"/>
  <c r="W474" i="1"/>
  <c r="U474" i="1"/>
  <c r="S474" i="1"/>
  <c r="Q474" i="1"/>
  <c r="DN473" i="1"/>
  <c r="DK473" i="1"/>
  <c r="DI473" i="1"/>
  <c r="DG473" i="1"/>
  <c r="DE473" i="1"/>
  <c r="DC473" i="1"/>
  <c r="CY473" i="1"/>
  <c r="CW473" i="1"/>
  <c r="CU473" i="1"/>
  <c r="CS473" i="1"/>
  <c r="CQ473" i="1"/>
  <c r="CO473" i="1"/>
  <c r="CM473" i="1"/>
  <c r="CK473" i="1"/>
  <c r="CI473" i="1"/>
  <c r="CE473" i="1"/>
  <c r="CC473" i="1"/>
  <c r="CA473" i="1"/>
  <c r="BY473" i="1"/>
  <c r="BW473" i="1"/>
  <c r="BU473" i="1"/>
  <c r="BS473" i="1"/>
  <c r="BQ473" i="1"/>
  <c r="BO473" i="1"/>
  <c r="BM473" i="1"/>
  <c r="BK473" i="1"/>
  <c r="BI473" i="1"/>
  <c r="BG473" i="1"/>
  <c r="BE473" i="1"/>
  <c r="BC473" i="1"/>
  <c r="BA473" i="1"/>
  <c r="AY473" i="1"/>
  <c r="AW473" i="1"/>
  <c r="AU473" i="1"/>
  <c r="AS473" i="1"/>
  <c r="AQ473" i="1"/>
  <c r="AO473" i="1"/>
  <c r="AM473" i="1"/>
  <c r="AK473" i="1"/>
  <c r="AG473" i="1"/>
  <c r="AC473" i="1"/>
  <c r="Y473" i="1"/>
  <c r="W473" i="1"/>
  <c r="U473" i="1"/>
  <c r="S473" i="1"/>
  <c r="Q473" i="1"/>
  <c r="DN472" i="1"/>
  <c r="DK472" i="1"/>
  <c r="DI472" i="1"/>
  <c r="DG472" i="1"/>
  <c r="DE472" i="1"/>
  <c r="DC472" i="1"/>
  <c r="CY472" i="1"/>
  <c r="CW472" i="1"/>
  <c r="CU472" i="1"/>
  <c r="CS472" i="1"/>
  <c r="CQ472" i="1"/>
  <c r="CO472" i="1"/>
  <c r="CM472" i="1"/>
  <c r="CK472" i="1"/>
  <c r="CI472" i="1"/>
  <c r="CE472" i="1"/>
  <c r="CC472" i="1"/>
  <c r="CA472" i="1"/>
  <c r="BY472" i="1"/>
  <c r="BW472" i="1"/>
  <c r="BU472" i="1"/>
  <c r="BS472" i="1"/>
  <c r="BQ472" i="1"/>
  <c r="BO472" i="1"/>
  <c r="BM472" i="1"/>
  <c r="BK472" i="1"/>
  <c r="BI472" i="1"/>
  <c r="BG472" i="1"/>
  <c r="BE472" i="1"/>
  <c r="BC472" i="1"/>
  <c r="BA472" i="1"/>
  <c r="AY472" i="1"/>
  <c r="AW472" i="1"/>
  <c r="AU472" i="1"/>
  <c r="AS472" i="1"/>
  <c r="AQ472" i="1"/>
  <c r="AO472" i="1"/>
  <c r="AM472" i="1"/>
  <c r="AK472" i="1"/>
  <c r="AG472" i="1"/>
  <c r="AC472" i="1"/>
  <c r="Y472" i="1"/>
  <c r="W472" i="1"/>
  <c r="U472" i="1"/>
  <c r="S472" i="1"/>
  <c r="Q472" i="1"/>
  <c r="DN471" i="1"/>
  <c r="DK471" i="1"/>
  <c r="DI471" i="1"/>
  <c r="DG471" i="1"/>
  <c r="DE471" i="1"/>
  <c r="DC471" i="1"/>
  <c r="CY471" i="1"/>
  <c r="CW471" i="1"/>
  <c r="CU471" i="1"/>
  <c r="CS471" i="1"/>
  <c r="CQ471" i="1"/>
  <c r="CO471" i="1"/>
  <c r="CM471" i="1"/>
  <c r="CK471" i="1"/>
  <c r="CI471" i="1"/>
  <c r="CE471" i="1"/>
  <c r="CC471" i="1"/>
  <c r="CA471" i="1"/>
  <c r="BY471" i="1"/>
  <c r="BW471" i="1"/>
  <c r="BU471" i="1"/>
  <c r="BS471" i="1"/>
  <c r="BQ471" i="1"/>
  <c r="BO471" i="1"/>
  <c r="BM471" i="1"/>
  <c r="BK471" i="1"/>
  <c r="BI471" i="1"/>
  <c r="BG471" i="1"/>
  <c r="BE471" i="1"/>
  <c r="BC471" i="1"/>
  <c r="BA471" i="1"/>
  <c r="AY471" i="1"/>
  <c r="AW471" i="1"/>
  <c r="AU471" i="1"/>
  <c r="AS471" i="1"/>
  <c r="AQ471" i="1"/>
  <c r="AO471" i="1"/>
  <c r="AM471" i="1"/>
  <c r="AK471" i="1"/>
  <c r="AG471" i="1"/>
  <c r="AC471" i="1"/>
  <c r="Y471" i="1"/>
  <c r="W471" i="1"/>
  <c r="U471" i="1"/>
  <c r="S471" i="1"/>
  <c r="Q471" i="1"/>
  <c r="DN470" i="1"/>
  <c r="DK470" i="1"/>
  <c r="DI470" i="1"/>
  <c r="DG470" i="1"/>
  <c r="DE470" i="1"/>
  <c r="DC470" i="1"/>
  <c r="CY470" i="1"/>
  <c r="CW470" i="1"/>
  <c r="CU470" i="1"/>
  <c r="CS470" i="1"/>
  <c r="CQ470" i="1"/>
  <c r="CO470" i="1"/>
  <c r="CM470" i="1"/>
  <c r="CK470" i="1"/>
  <c r="CI470" i="1"/>
  <c r="CE470" i="1"/>
  <c r="CC470" i="1"/>
  <c r="CA470" i="1"/>
  <c r="BY470" i="1"/>
  <c r="BW470" i="1"/>
  <c r="BU470" i="1"/>
  <c r="BS470" i="1"/>
  <c r="BQ470" i="1"/>
  <c r="BO470" i="1"/>
  <c r="BM470" i="1"/>
  <c r="BK470" i="1"/>
  <c r="BI470" i="1"/>
  <c r="BG470" i="1"/>
  <c r="BE470" i="1"/>
  <c r="BC470" i="1"/>
  <c r="BA470" i="1"/>
  <c r="AY470" i="1"/>
  <c r="AW470" i="1"/>
  <c r="AU470" i="1"/>
  <c r="AS470" i="1"/>
  <c r="AQ470" i="1"/>
  <c r="AO470" i="1"/>
  <c r="AM470" i="1"/>
  <c r="AK470" i="1"/>
  <c r="AG470" i="1"/>
  <c r="AC470" i="1"/>
  <c r="Y470" i="1"/>
  <c r="W470" i="1"/>
  <c r="U470" i="1"/>
  <c r="S470" i="1"/>
  <c r="Q470" i="1"/>
  <c r="DN469" i="1"/>
  <c r="DK469" i="1"/>
  <c r="DI469" i="1"/>
  <c r="DG469" i="1"/>
  <c r="DE469" i="1"/>
  <c r="DC469" i="1"/>
  <c r="CY469" i="1"/>
  <c r="CW469" i="1"/>
  <c r="CU469" i="1"/>
  <c r="CS469" i="1"/>
  <c r="CQ469" i="1"/>
  <c r="CO469" i="1"/>
  <c r="CM469" i="1"/>
  <c r="CK469" i="1"/>
  <c r="CI469" i="1"/>
  <c r="CE469" i="1"/>
  <c r="CC469" i="1"/>
  <c r="CA469" i="1"/>
  <c r="BY469" i="1"/>
  <c r="BW469" i="1"/>
  <c r="BU469" i="1"/>
  <c r="BS469" i="1"/>
  <c r="BQ469" i="1"/>
  <c r="BO469" i="1"/>
  <c r="BM469" i="1"/>
  <c r="BK469" i="1"/>
  <c r="BI469" i="1"/>
  <c r="BG469" i="1"/>
  <c r="BE469" i="1"/>
  <c r="BC469" i="1"/>
  <c r="BA469" i="1"/>
  <c r="AY469" i="1"/>
  <c r="AW469" i="1"/>
  <c r="AU469" i="1"/>
  <c r="AS469" i="1"/>
  <c r="AQ469" i="1"/>
  <c r="AO469" i="1"/>
  <c r="AM469" i="1"/>
  <c r="AK469" i="1"/>
  <c r="AG469" i="1"/>
  <c r="AC469" i="1"/>
  <c r="Y469" i="1"/>
  <c r="W469" i="1"/>
  <c r="U469" i="1"/>
  <c r="S469" i="1"/>
  <c r="Q469" i="1"/>
  <c r="DN468" i="1"/>
  <c r="DK468" i="1"/>
  <c r="DI468" i="1"/>
  <c r="DG468" i="1"/>
  <c r="DE468" i="1"/>
  <c r="DC468" i="1"/>
  <c r="CY468" i="1"/>
  <c r="CW468" i="1"/>
  <c r="CU468" i="1"/>
  <c r="CS468" i="1"/>
  <c r="CQ468" i="1"/>
  <c r="CO468" i="1"/>
  <c r="CM468" i="1"/>
  <c r="CK468" i="1"/>
  <c r="CI468" i="1"/>
  <c r="CE468" i="1"/>
  <c r="CC468" i="1"/>
  <c r="CA468" i="1"/>
  <c r="BY468" i="1"/>
  <c r="BW468" i="1"/>
  <c r="BU468" i="1"/>
  <c r="BS468" i="1"/>
  <c r="BQ468" i="1"/>
  <c r="BO468" i="1"/>
  <c r="BM468" i="1"/>
  <c r="BK468" i="1"/>
  <c r="BI468" i="1"/>
  <c r="BG468" i="1"/>
  <c r="BE468" i="1"/>
  <c r="BC468" i="1"/>
  <c r="BA468" i="1"/>
  <c r="AY468" i="1"/>
  <c r="AW468" i="1"/>
  <c r="AU468" i="1"/>
  <c r="AS468" i="1"/>
  <c r="AQ468" i="1"/>
  <c r="AO468" i="1"/>
  <c r="AM468" i="1"/>
  <c r="AK468" i="1"/>
  <c r="AG468" i="1"/>
  <c r="AC468" i="1"/>
  <c r="Y468" i="1"/>
  <c r="W468" i="1"/>
  <c r="U468" i="1"/>
  <c r="S468" i="1"/>
  <c r="Q468" i="1"/>
  <c r="DN467" i="1"/>
  <c r="DK467" i="1"/>
  <c r="DI467" i="1"/>
  <c r="DG467" i="1"/>
  <c r="DE467" i="1"/>
  <c r="DC467" i="1"/>
  <c r="CY467" i="1"/>
  <c r="CW467" i="1"/>
  <c r="CU467" i="1"/>
  <c r="CS467" i="1"/>
  <c r="CQ467" i="1"/>
  <c r="CO467" i="1"/>
  <c r="CM467" i="1"/>
  <c r="CK467" i="1"/>
  <c r="CI467" i="1"/>
  <c r="CE467" i="1"/>
  <c r="CC467" i="1"/>
  <c r="CA467" i="1"/>
  <c r="BY467" i="1"/>
  <c r="BW467" i="1"/>
  <c r="BU467" i="1"/>
  <c r="BS467" i="1"/>
  <c r="BQ467" i="1"/>
  <c r="BO467" i="1"/>
  <c r="BM467" i="1"/>
  <c r="BK467" i="1"/>
  <c r="BI467" i="1"/>
  <c r="BG467" i="1"/>
  <c r="BE467" i="1"/>
  <c r="BC467" i="1"/>
  <c r="BA467" i="1"/>
  <c r="AY467" i="1"/>
  <c r="AW467" i="1"/>
  <c r="AU467" i="1"/>
  <c r="AS467" i="1"/>
  <c r="AQ467" i="1"/>
  <c r="AO467" i="1"/>
  <c r="AM467" i="1"/>
  <c r="AK467" i="1"/>
  <c r="AG467" i="1"/>
  <c r="AC467" i="1"/>
  <c r="Y467" i="1"/>
  <c r="W467" i="1"/>
  <c r="U467" i="1"/>
  <c r="S467" i="1"/>
  <c r="Q467" i="1"/>
  <c r="DN466" i="1"/>
  <c r="DK466" i="1"/>
  <c r="DI466" i="1"/>
  <c r="DG466" i="1"/>
  <c r="DE466" i="1"/>
  <c r="DC466" i="1"/>
  <c r="CY466" i="1"/>
  <c r="CW466" i="1"/>
  <c r="CU466" i="1"/>
  <c r="CS466" i="1"/>
  <c r="CQ466" i="1"/>
  <c r="CO466" i="1"/>
  <c r="CM466" i="1"/>
  <c r="CK466" i="1"/>
  <c r="CI466" i="1"/>
  <c r="CE466" i="1"/>
  <c r="CC466" i="1"/>
  <c r="CA466" i="1"/>
  <c r="BY466" i="1"/>
  <c r="BW466" i="1"/>
  <c r="BU466" i="1"/>
  <c r="BS466" i="1"/>
  <c r="BQ466" i="1"/>
  <c r="BO466" i="1"/>
  <c r="BM466" i="1"/>
  <c r="BK466" i="1"/>
  <c r="BI466" i="1"/>
  <c r="BG466" i="1"/>
  <c r="BE466" i="1"/>
  <c r="BC466" i="1"/>
  <c r="BA466" i="1"/>
  <c r="AY466" i="1"/>
  <c r="AW466" i="1"/>
  <c r="AU466" i="1"/>
  <c r="AS466" i="1"/>
  <c r="AQ466" i="1"/>
  <c r="AO466" i="1"/>
  <c r="AM466" i="1"/>
  <c r="AK466" i="1"/>
  <c r="AG466" i="1"/>
  <c r="AC466" i="1"/>
  <c r="Y466" i="1"/>
  <c r="W466" i="1"/>
  <c r="U466" i="1"/>
  <c r="S466" i="1"/>
  <c r="Q466" i="1"/>
  <c r="DN465" i="1"/>
  <c r="DK465" i="1"/>
  <c r="DI465" i="1"/>
  <c r="DG465" i="1"/>
  <c r="DE465" i="1"/>
  <c r="DC465" i="1"/>
  <c r="CY465" i="1"/>
  <c r="CW465" i="1"/>
  <c r="CU465" i="1"/>
  <c r="CS465" i="1"/>
  <c r="CQ465" i="1"/>
  <c r="CO465" i="1"/>
  <c r="CM465" i="1"/>
  <c r="CK465" i="1"/>
  <c r="CI465" i="1"/>
  <c r="CE465" i="1"/>
  <c r="CC465" i="1"/>
  <c r="CA465" i="1"/>
  <c r="BY465" i="1"/>
  <c r="BW465" i="1"/>
  <c r="BU465" i="1"/>
  <c r="BS465" i="1"/>
  <c r="BQ465" i="1"/>
  <c r="BO465" i="1"/>
  <c r="BM465" i="1"/>
  <c r="BK465" i="1"/>
  <c r="BI465" i="1"/>
  <c r="BG465" i="1"/>
  <c r="BE465" i="1"/>
  <c r="BC465" i="1"/>
  <c r="BA465" i="1"/>
  <c r="AY465" i="1"/>
  <c r="AW465" i="1"/>
  <c r="AU465" i="1"/>
  <c r="AS465" i="1"/>
  <c r="AQ465" i="1"/>
  <c r="AO465" i="1"/>
  <c r="AM465" i="1"/>
  <c r="AK465" i="1"/>
  <c r="AG465" i="1"/>
  <c r="AC465" i="1"/>
  <c r="Y465" i="1"/>
  <c r="W465" i="1"/>
  <c r="U465" i="1"/>
  <c r="S465" i="1"/>
  <c r="Q465" i="1"/>
  <c r="DN464" i="1"/>
  <c r="DK464" i="1"/>
  <c r="DI464" i="1"/>
  <c r="DG464" i="1"/>
  <c r="DE464" i="1"/>
  <c r="DC464" i="1"/>
  <c r="CY464" i="1"/>
  <c r="CW464" i="1"/>
  <c r="CU464" i="1"/>
  <c r="CS464" i="1"/>
  <c r="CQ464" i="1"/>
  <c r="CO464" i="1"/>
  <c r="CM464" i="1"/>
  <c r="CK464" i="1"/>
  <c r="CI464" i="1"/>
  <c r="CE464" i="1"/>
  <c r="CC464" i="1"/>
  <c r="CA464" i="1"/>
  <c r="BY464" i="1"/>
  <c r="BW464" i="1"/>
  <c r="BU464" i="1"/>
  <c r="BS464" i="1"/>
  <c r="BQ464" i="1"/>
  <c r="BO464" i="1"/>
  <c r="BM464" i="1"/>
  <c r="BK464" i="1"/>
  <c r="BI464" i="1"/>
  <c r="BG464" i="1"/>
  <c r="BE464" i="1"/>
  <c r="BC464" i="1"/>
  <c r="BA464" i="1"/>
  <c r="AY464" i="1"/>
  <c r="AW464" i="1"/>
  <c r="AU464" i="1"/>
  <c r="AS464" i="1"/>
  <c r="AQ464" i="1"/>
  <c r="AO464" i="1"/>
  <c r="AM464" i="1"/>
  <c r="AK464" i="1"/>
  <c r="AG464" i="1"/>
  <c r="AC464" i="1"/>
  <c r="Y464" i="1"/>
  <c r="W464" i="1"/>
  <c r="U464" i="1"/>
  <c r="S464" i="1"/>
  <c r="Q464" i="1"/>
  <c r="DN463" i="1"/>
  <c r="DK463" i="1"/>
  <c r="DI463" i="1"/>
  <c r="DG463" i="1"/>
  <c r="DE463" i="1"/>
  <c r="DC463" i="1"/>
  <c r="CY463" i="1"/>
  <c r="CW463" i="1"/>
  <c r="CU463" i="1"/>
  <c r="CS463" i="1"/>
  <c r="CQ463" i="1"/>
  <c r="CO463" i="1"/>
  <c r="CM463" i="1"/>
  <c r="CK463" i="1"/>
  <c r="CI463" i="1"/>
  <c r="CE463" i="1"/>
  <c r="CC463" i="1"/>
  <c r="CA463" i="1"/>
  <c r="BY463" i="1"/>
  <c r="BW463" i="1"/>
  <c r="BU463" i="1"/>
  <c r="BS463" i="1"/>
  <c r="BQ463" i="1"/>
  <c r="BO463" i="1"/>
  <c r="BM463" i="1"/>
  <c r="BK463" i="1"/>
  <c r="BI463" i="1"/>
  <c r="BG463" i="1"/>
  <c r="BE463" i="1"/>
  <c r="BC463" i="1"/>
  <c r="BA463" i="1"/>
  <c r="AY463" i="1"/>
  <c r="AW463" i="1"/>
  <c r="AU463" i="1"/>
  <c r="AS463" i="1"/>
  <c r="AQ463" i="1"/>
  <c r="AO463" i="1"/>
  <c r="AM463" i="1"/>
  <c r="AK463" i="1"/>
  <c r="AG463" i="1"/>
  <c r="AC463" i="1"/>
  <c r="Y463" i="1"/>
  <c r="W463" i="1"/>
  <c r="U463" i="1"/>
  <c r="S463" i="1"/>
  <c r="Q463" i="1"/>
  <c r="DN462" i="1"/>
  <c r="DK462" i="1"/>
  <c r="DI462" i="1"/>
  <c r="DG462" i="1"/>
  <c r="DE462" i="1"/>
  <c r="DC462" i="1"/>
  <c r="CY462" i="1"/>
  <c r="CW462" i="1"/>
  <c r="CU462" i="1"/>
  <c r="CS462" i="1"/>
  <c r="CQ462" i="1"/>
  <c r="CO462" i="1"/>
  <c r="CM462" i="1"/>
  <c r="CK462" i="1"/>
  <c r="CI462" i="1"/>
  <c r="CE462" i="1"/>
  <c r="CC462" i="1"/>
  <c r="CA462" i="1"/>
  <c r="BY462" i="1"/>
  <c r="BW462" i="1"/>
  <c r="BU462" i="1"/>
  <c r="BS462" i="1"/>
  <c r="BQ462" i="1"/>
  <c r="BO462" i="1"/>
  <c r="BM462" i="1"/>
  <c r="BK462" i="1"/>
  <c r="BI462" i="1"/>
  <c r="BG462" i="1"/>
  <c r="BE462" i="1"/>
  <c r="BC462" i="1"/>
  <c r="BA462" i="1"/>
  <c r="AY462" i="1"/>
  <c r="AW462" i="1"/>
  <c r="AU462" i="1"/>
  <c r="AS462" i="1"/>
  <c r="AQ462" i="1"/>
  <c r="AO462" i="1"/>
  <c r="AM462" i="1"/>
  <c r="AK462" i="1"/>
  <c r="AG462" i="1"/>
  <c r="AC462" i="1"/>
  <c r="Y462" i="1"/>
  <c r="W462" i="1"/>
  <c r="U462" i="1"/>
  <c r="S462" i="1"/>
  <c r="Q462" i="1"/>
  <c r="DN461" i="1"/>
  <c r="DK461" i="1"/>
  <c r="DI461" i="1"/>
  <c r="DG461" i="1"/>
  <c r="DE461" i="1"/>
  <c r="DC461" i="1"/>
  <c r="CY461" i="1"/>
  <c r="CW461" i="1"/>
  <c r="CU461" i="1"/>
  <c r="CS461" i="1"/>
  <c r="CQ461" i="1"/>
  <c r="CO461" i="1"/>
  <c r="CM461" i="1"/>
  <c r="CK461" i="1"/>
  <c r="CI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G461" i="1"/>
  <c r="AC461" i="1"/>
  <c r="Y461" i="1"/>
  <c r="W461" i="1"/>
  <c r="U461" i="1"/>
  <c r="S461" i="1"/>
  <c r="Q461" i="1"/>
  <c r="DN460" i="1"/>
  <c r="DK460" i="1"/>
  <c r="DI460" i="1"/>
  <c r="DG460" i="1"/>
  <c r="DE460" i="1"/>
  <c r="DC460" i="1"/>
  <c r="CY460" i="1"/>
  <c r="CW460" i="1"/>
  <c r="CU460" i="1"/>
  <c r="CS460" i="1"/>
  <c r="CQ460" i="1"/>
  <c r="CO460" i="1"/>
  <c r="CM460" i="1"/>
  <c r="CK460" i="1"/>
  <c r="CI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G460" i="1"/>
  <c r="AC460" i="1"/>
  <c r="Y460" i="1"/>
  <c r="W460" i="1"/>
  <c r="U460" i="1"/>
  <c r="S460" i="1"/>
  <c r="Q460" i="1"/>
  <c r="DN459" i="1"/>
  <c r="DK459" i="1"/>
  <c r="DI459" i="1"/>
  <c r="DG459" i="1"/>
  <c r="DE459" i="1"/>
  <c r="DC459" i="1"/>
  <c r="CY459" i="1"/>
  <c r="CW459" i="1"/>
  <c r="CU459" i="1"/>
  <c r="CS459" i="1"/>
  <c r="CQ459" i="1"/>
  <c r="CO459" i="1"/>
  <c r="CM459" i="1"/>
  <c r="CK459" i="1"/>
  <c r="CI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G459" i="1"/>
  <c r="BE459" i="1"/>
  <c r="BC459" i="1"/>
  <c r="BA459" i="1"/>
  <c r="AY459" i="1"/>
  <c r="AW459" i="1"/>
  <c r="AU459" i="1"/>
  <c r="AS459" i="1"/>
  <c r="AQ459" i="1"/>
  <c r="AO459" i="1"/>
  <c r="AM459" i="1"/>
  <c r="AK459" i="1"/>
  <c r="AG459" i="1"/>
  <c r="AC459" i="1"/>
  <c r="Y459" i="1"/>
  <c r="W459" i="1"/>
  <c r="U459" i="1"/>
  <c r="S459" i="1"/>
  <c r="Q459" i="1"/>
  <c r="DN458" i="1"/>
  <c r="DK458" i="1"/>
  <c r="DI458" i="1"/>
  <c r="DG458" i="1"/>
  <c r="DE458" i="1"/>
  <c r="DA458" i="1"/>
  <c r="CY458" i="1"/>
  <c r="CW458" i="1"/>
  <c r="CU458" i="1"/>
  <c r="CS458" i="1"/>
  <c r="CQ458" i="1"/>
  <c r="CO458" i="1"/>
  <c r="CM458" i="1"/>
  <c r="CK458" i="1"/>
  <c r="CI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E458" i="1"/>
  <c r="BC458" i="1"/>
  <c r="BA458" i="1"/>
  <c r="AY458" i="1"/>
  <c r="AW458" i="1"/>
  <c r="AU458" i="1"/>
  <c r="AS458" i="1"/>
  <c r="AQ458" i="1"/>
  <c r="AO458" i="1"/>
  <c r="AM458" i="1"/>
  <c r="AK458" i="1"/>
  <c r="AG458" i="1"/>
  <c r="AC458" i="1"/>
  <c r="Y458" i="1"/>
  <c r="W458" i="1"/>
  <c r="U458" i="1"/>
  <c r="S458" i="1"/>
  <c r="Q458" i="1"/>
  <c r="DN457" i="1"/>
  <c r="DK457" i="1"/>
  <c r="DI457" i="1"/>
  <c r="DG457" i="1"/>
  <c r="DE457" i="1"/>
  <c r="DC457" i="1"/>
  <c r="CY457" i="1"/>
  <c r="CW457" i="1"/>
  <c r="CU457" i="1"/>
  <c r="CS457" i="1"/>
  <c r="CQ457" i="1"/>
  <c r="CO457" i="1"/>
  <c r="CM457" i="1"/>
  <c r="CK457" i="1"/>
  <c r="CI457" i="1"/>
  <c r="CE457" i="1"/>
  <c r="CC457" i="1"/>
  <c r="CA457" i="1"/>
  <c r="BY457" i="1"/>
  <c r="BW457" i="1"/>
  <c r="BU457" i="1"/>
  <c r="BS457" i="1"/>
  <c r="BQ457" i="1"/>
  <c r="BO457" i="1"/>
  <c r="BM457" i="1"/>
  <c r="BK457" i="1"/>
  <c r="BI457" i="1"/>
  <c r="BG457" i="1"/>
  <c r="BE457" i="1"/>
  <c r="BC457" i="1"/>
  <c r="BA457" i="1"/>
  <c r="AY457" i="1"/>
  <c r="AW457" i="1"/>
  <c r="AU457" i="1"/>
  <c r="AS457" i="1"/>
  <c r="AQ457" i="1"/>
  <c r="AO457" i="1"/>
  <c r="AM457" i="1"/>
  <c r="AK457" i="1"/>
  <c r="AG457" i="1"/>
  <c r="AC457" i="1"/>
  <c r="Y457" i="1"/>
  <c r="W457" i="1"/>
  <c r="U457" i="1"/>
  <c r="S457" i="1"/>
  <c r="Q457" i="1"/>
  <c r="DN456" i="1"/>
  <c r="DK456" i="1"/>
  <c r="DI456" i="1"/>
  <c r="DG456" i="1"/>
  <c r="DE456" i="1"/>
  <c r="DC456" i="1"/>
  <c r="CY456" i="1"/>
  <c r="CW456" i="1"/>
  <c r="CU456" i="1"/>
  <c r="CS456" i="1"/>
  <c r="CQ456" i="1"/>
  <c r="CO456" i="1"/>
  <c r="CM456" i="1"/>
  <c r="CK456" i="1"/>
  <c r="CI456" i="1"/>
  <c r="CE456" i="1"/>
  <c r="CC456" i="1"/>
  <c r="CA456" i="1"/>
  <c r="BY456" i="1"/>
  <c r="BW456" i="1"/>
  <c r="BU456" i="1"/>
  <c r="BS456" i="1"/>
  <c r="BQ456" i="1"/>
  <c r="BO456" i="1"/>
  <c r="BM456" i="1"/>
  <c r="BK456" i="1"/>
  <c r="BI456" i="1"/>
  <c r="BG456" i="1"/>
  <c r="BE456" i="1"/>
  <c r="BC456" i="1"/>
  <c r="BA456" i="1"/>
  <c r="AY456" i="1"/>
  <c r="AW456" i="1"/>
  <c r="AU456" i="1"/>
  <c r="AS456" i="1"/>
  <c r="AQ456" i="1"/>
  <c r="AO456" i="1"/>
  <c r="AM456" i="1"/>
  <c r="AK456" i="1"/>
  <c r="AG456" i="1"/>
  <c r="AC456" i="1"/>
  <c r="Y456" i="1"/>
  <c r="W456" i="1"/>
  <c r="U456" i="1"/>
  <c r="S456" i="1"/>
  <c r="Q456" i="1"/>
  <c r="DN455" i="1"/>
  <c r="DK455" i="1"/>
  <c r="DI455" i="1"/>
  <c r="DG455" i="1"/>
  <c r="DE455" i="1"/>
  <c r="DC455" i="1"/>
  <c r="CY455" i="1"/>
  <c r="CW455" i="1"/>
  <c r="CU455" i="1"/>
  <c r="CS455" i="1"/>
  <c r="CQ455" i="1"/>
  <c r="CO455" i="1"/>
  <c r="CM455" i="1"/>
  <c r="CK455" i="1"/>
  <c r="CI455" i="1"/>
  <c r="CE455" i="1"/>
  <c r="CC455" i="1"/>
  <c r="CA455" i="1"/>
  <c r="BY455" i="1"/>
  <c r="BW455" i="1"/>
  <c r="BU455" i="1"/>
  <c r="BS455" i="1"/>
  <c r="BQ455" i="1"/>
  <c r="BO455" i="1"/>
  <c r="BM455" i="1"/>
  <c r="BK455" i="1"/>
  <c r="BI455" i="1"/>
  <c r="BG455" i="1"/>
  <c r="BE455" i="1"/>
  <c r="BC455" i="1"/>
  <c r="BA455" i="1"/>
  <c r="AY455" i="1"/>
  <c r="AW455" i="1"/>
  <c r="AU455" i="1"/>
  <c r="AS455" i="1"/>
  <c r="AQ455" i="1"/>
  <c r="AO455" i="1"/>
  <c r="AM455" i="1"/>
  <c r="AK455" i="1"/>
  <c r="AG455" i="1"/>
  <c r="AC455" i="1"/>
  <c r="Y455" i="1"/>
  <c r="W455" i="1"/>
  <c r="U455" i="1"/>
  <c r="S455" i="1"/>
  <c r="Q455" i="1"/>
  <c r="DM454" i="1"/>
  <c r="DL454" i="1"/>
  <c r="DJ454" i="1"/>
  <c r="DH454" i="1"/>
  <c r="DF454" i="1"/>
  <c r="DD454" i="1"/>
  <c r="DB454" i="1"/>
  <c r="CZ454" i="1"/>
  <c r="CX454" i="1"/>
  <c r="CV454" i="1"/>
  <c r="CT454" i="1"/>
  <c r="CR454" i="1"/>
  <c r="CP454" i="1"/>
  <c r="CN454" i="1"/>
  <c r="CL454" i="1"/>
  <c r="CJ454" i="1"/>
  <c r="CH454" i="1"/>
  <c r="CG454" i="1"/>
  <c r="CF454" i="1"/>
  <c r="CD454" i="1"/>
  <c r="CB454" i="1"/>
  <c r="BZ454" i="1"/>
  <c r="BX454" i="1"/>
  <c r="BV454" i="1"/>
  <c r="BT454" i="1"/>
  <c r="BR454" i="1"/>
  <c r="BP454" i="1"/>
  <c r="BN454" i="1"/>
  <c r="BL454" i="1"/>
  <c r="BJ454" i="1"/>
  <c r="BH454" i="1"/>
  <c r="BF454" i="1"/>
  <c r="BD454" i="1"/>
  <c r="BB454" i="1"/>
  <c r="AZ454" i="1"/>
  <c r="AX454" i="1"/>
  <c r="AV454" i="1"/>
  <c r="AT454" i="1"/>
  <c r="AR454" i="1"/>
  <c r="AP454" i="1"/>
  <c r="AN454" i="1"/>
  <c r="AL454" i="1"/>
  <c r="AJ454" i="1"/>
  <c r="AI454" i="1"/>
  <c r="AH454" i="1"/>
  <c r="AF454" i="1"/>
  <c r="AE454" i="1"/>
  <c r="AD454" i="1"/>
  <c r="AB454" i="1"/>
  <c r="AA454" i="1"/>
  <c r="Z454" i="1"/>
  <c r="X454" i="1"/>
  <c r="V454" i="1"/>
  <c r="T454" i="1"/>
  <c r="R454" i="1"/>
  <c r="P454" i="1"/>
  <c r="DN453" i="1"/>
  <c r="DA453" i="1"/>
  <c r="CY453" i="1"/>
  <c r="AU453" i="1"/>
  <c r="AS453" i="1"/>
  <c r="AQ453" i="1"/>
  <c r="AO453" i="1"/>
  <c r="AM453" i="1"/>
  <c r="AK453" i="1"/>
  <c r="AG453" i="1"/>
  <c r="AC453" i="1"/>
  <c r="Y453" i="1"/>
  <c r="W453" i="1"/>
  <c r="U453" i="1"/>
  <c r="Q453" i="1"/>
  <c r="DN452" i="1"/>
  <c r="DA452" i="1"/>
  <c r="CY452" i="1"/>
  <c r="AU452" i="1"/>
  <c r="AS452" i="1"/>
  <c r="AQ452" i="1"/>
  <c r="AO452" i="1"/>
  <c r="AM452" i="1"/>
  <c r="AK452" i="1"/>
  <c r="AG452" i="1"/>
  <c r="AC452" i="1"/>
  <c r="Y452" i="1"/>
  <c r="W452" i="1"/>
  <c r="U452" i="1"/>
  <c r="Q452" i="1"/>
  <c r="DN451" i="1"/>
  <c r="DA451" i="1"/>
  <c r="CY451" i="1"/>
  <c r="AU451" i="1"/>
  <c r="AS451" i="1"/>
  <c r="AQ451" i="1"/>
  <c r="AO451" i="1"/>
  <c r="AM451" i="1"/>
  <c r="AK451" i="1"/>
  <c r="AG451" i="1"/>
  <c r="AC451" i="1"/>
  <c r="Y451" i="1"/>
  <c r="W451" i="1"/>
  <c r="U451" i="1"/>
  <c r="Q451" i="1"/>
  <c r="DN450" i="1"/>
  <c r="DA450" i="1"/>
  <c r="CY450" i="1"/>
  <c r="AU450" i="1"/>
  <c r="AS450" i="1"/>
  <c r="AQ450" i="1"/>
  <c r="AO450" i="1"/>
  <c r="AM450" i="1"/>
  <c r="AK450" i="1"/>
  <c r="AG450" i="1"/>
  <c r="AC450" i="1"/>
  <c r="Y450" i="1"/>
  <c r="W450" i="1"/>
  <c r="U450" i="1"/>
  <c r="Q450" i="1"/>
  <c r="DN449" i="1"/>
  <c r="DA449" i="1"/>
  <c r="CY449" i="1"/>
  <c r="AU449" i="1"/>
  <c r="AS449" i="1"/>
  <c r="AQ449" i="1"/>
  <c r="AO449" i="1"/>
  <c r="AM449" i="1"/>
  <c r="AK449" i="1"/>
  <c r="AG449" i="1"/>
  <c r="AC449" i="1"/>
  <c r="Y449" i="1"/>
  <c r="W449" i="1"/>
  <c r="U449" i="1"/>
  <c r="Q449" i="1"/>
  <c r="DN448" i="1"/>
  <c r="DA448" i="1"/>
  <c r="CY448" i="1"/>
  <c r="AU448" i="1"/>
  <c r="AS448" i="1"/>
  <c r="AQ448" i="1"/>
  <c r="AO448" i="1"/>
  <c r="AM448" i="1"/>
  <c r="AK448" i="1"/>
  <c r="AG448" i="1"/>
  <c r="AC448" i="1"/>
  <c r="Y448" i="1"/>
  <c r="W448" i="1"/>
  <c r="U448" i="1"/>
  <c r="Q448" i="1"/>
  <c r="DN447" i="1"/>
  <c r="DA447" i="1"/>
  <c r="CY447" i="1"/>
  <c r="AU447" i="1"/>
  <c r="AS447" i="1"/>
  <c r="AQ447" i="1"/>
  <c r="AO447" i="1"/>
  <c r="AM447" i="1"/>
  <c r="AK447" i="1"/>
  <c r="AG447" i="1"/>
  <c r="AC447" i="1"/>
  <c r="Y447" i="1"/>
  <c r="W447" i="1"/>
  <c r="U447" i="1"/>
  <c r="Q447" i="1"/>
  <c r="DN446" i="1"/>
  <c r="DA446" i="1"/>
  <c r="CY446" i="1"/>
  <c r="AU446" i="1"/>
  <c r="AS446" i="1"/>
  <c r="AQ446" i="1"/>
  <c r="AO446" i="1"/>
  <c r="AM446" i="1"/>
  <c r="AK446" i="1"/>
  <c r="AG446" i="1"/>
  <c r="AC446" i="1"/>
  <c r="Y446" i="1"/>
  <c r="W446" i="1"/>
  <c r="U446" i="1"/>
  <c r="Q446" i="1"/>
  <c r="DN445" i="1"/>
  <c r="DA445" i="1"/>
  <c r="CY445" i="1"/>
  <c r="AU445" i="1"/>
  <c r="AS445" i="1"/>
  <c r="AQ445" i="1"/>
  <c r="AO445" i="1"/>
  <c r="AM445" i="1"/>
  <c r="AK445" i="1"/>
  <c r="AG445" i="1"/>
  <c r="AC445" i="1"/>
  <c r="Y445" i="1"/>
  <c r="W445" i="1"/>
  <c r="U445" i="1"/>
  <c r="Q445" i="1"/>
  <c r="DN444" i="1"/>
  <c r="DA444" i="1"/>
  <c r="CY444" i="1"/>
  <c r="AU444" i="1"/>
  <c r="AS444" i="1"/>
  <c r="AQ444" i="1"/>
  <c r="AO444" i="1"/>
  <c r="AM444" i="1"/>
  <c r="AK444" i="1"/>
  <c r="AG444" i="1"/>
  <c r="AC444" i="1"/>
  <c r="Y444" i="1"/>
  <c r="W444" i="1"/>
  <c r="U444" i="1"/>
  <c r="Q444" i="1"/>
  <c r="DN443" i="1"/>
  <c r="DA443" i="1"/>
  <c r="CY443" i="1"/>
  <c r="AU443" i="1"/>
  <c r="AS443" i="1"/>
  <c r="AQ443" i="1"/>
  <c r="AO443" i="1"/>
  <c r="AM443" i="1"/>
  <c r="AK443" i="1"/>
  <c r="AG443" i="1"/>
  <c r="AC443" i="1"/>
  <c r="Y443" i="1"/>
  <c r="W443" i="1"/>
  <c r="U443" i="1"/>
  <c r="Q443" i="1"/>
  <c r="DN442" i="1"/>
  <c r="DA442" i="1"/>
  <c r="CY442" i="1"/>
  <c r="AU442" i="1"/>
  <c r="AS442" i="1"/>
  <c r="AQ442" i="1"/>
  <c r="AO442" i="1"/>
  <c r="AM442" i="1"/>
  <c r="AK442" i="1"/>
  <c r="AG442" i="1"/>
  <c r="AC442" i="1"/>
  <c r="Y442" i="1"/>
  <c r="W442" i="1"/>
  <c r="U442" i="1"/>
  <c r="Q442" i="1"/>
  <c r="DN441" i="1"/>
  <c r="DA441" i="1"/>
  <c r="CY441" i="1"/>
  <c r="AU441" i="1"/>
  <c r="AS441" i="1"/>
  <c r="AQ441" i="1"/>
  <c r="AO441" i="1"/>
  <c r="AM441" i="1"/>
  <c r="AK441" i="1"/>
  <c r="AG441" i="1"/>
  <c r="AC441" i="1"/>
  <c r="Y441" i="1"/>
  <c r="W441" i="1"/>
  <c r="U441" i="1"/>
  <c r="Q441" i="1"/>
  <c r="DN440" i="1"/>
  <c r="DA440" i="1"/>
  <c r="CY440" i="1"/>
  <c r="AU440" i="1"/>
  <c r="AS440" i="1"/>
  <c r="AQ440" i="1"/>
  <c r="AO440" i="1"/>
  <c r="AM440" i="1"/>
  <c r="AK440" i="1"/>
  <c r="AG440" i="1"/>
  <c r="AC440" i="1"/>
  <c r="Y440" i="1"/>
  <c r="W440" i="1"/>
  <c r="U440" i="1"/>
  <c r="Q440" i="1"/>
  <c r="DN439" i="1"/>
  <c r="DA439" i="1"/>
  <c r="CY439" i="1"/>
  <c r="AU439" i="1"/>
  <c r="AS439" i="1"/>
  <c r="AQ439" i="1"/>
  <c r="AO439" i="1"/>
  <c r="AM439" i="1"/>
  <c r="AK439" i="1"/>
  <c r="AG439" i="1"/>
  <c r="AC439" i="1"/>
  <c r="Y439" i="1"/>
  <c r="W439" i="1"/>
  <c r="U439" i="1"/>
  <c r="Q439" i="1"/>
  <c r="DN438" i="1"/>
  <c r="DA438" i="1"/>
  <c r="CY438" i="1"/>
  <c r="AU438" i="1"/>
  <c r="AS438" i="1"/>
  <c r="AQ438" i="1"/>
  <c r="AO438" i="1"/>
  <c r="AM438" i="1"/>
  <c r="AK438" i="1"/>
  <c r="AG438" i="1"/>
  <c r="AC438" i="1"/>
  <c r="Y438" i="1"/>
  <c r="W438" i="1"/>
  <c r="U438" i="1"/>
  <c r="Q438" i="1"/>
  <c r="DN437" i="1"/>
  <c r="DA437" i="1"/>
  <c r="CY437" i="1"/>
  <c r="CO437" i="1"/>
  <c r="AU437" i="1"/>
  <c r="AS437" i="1"/>
  <c r="AQ437" i="1"/>
  <c r="AO437" i="1"/>
  <c r="AM437" i="1"/>
  <c r="AK437" i="1"/>
  <c r="AG437" i="1"/>
  <c r="AC437" i="1"/>
  <c r="Y437" i="1"/>
  <c r="W437" i="1"/>
  <c r="U437" i="1"/>
  <c r="Q437" i="1"/>
  <c r="DN436" i="1"/>
  <c r="DK436" i="1"/>
  <c r="DA436" i="1"/>
  <c r="CY436" i="1"/>
  <c r="CW436" i="1"/>
  <c r="CO436" i="1"/>
  <c r="BY436" i="1"/>
  <c r="AU436" i="1"/>
  <c r="AS436" i="1"/>
  <c r="AQ436" i="1"/>
  <c r="AO436" i="1"/>
  <c r="AM436" i="1"/>
  <c r="AK436" i="1"/>
  <c r="AG436" i="1"/>
  <c r="AC436" i="1"/>
  <c r="Y436" i="1"/>
  <c r="W436" i="1"/>
  <c r="U436" i="1"/>
  <c r="Q436" i="1"/>
  <c r="DN435" i="1"/>
  <c r="DK435" i="1"/>
  <c r="DA435" i="1"/>
  <c r="CY435" i="1"/>
  <c r="CW435" i="1"/>
  <c r="CO435" i="1"/>
  <c r="CA435" i="1"/>
  <c r="BY435" i="1"/>
  <c r="AU435" i="1"/>
  <c r="AS435" i="1"/>
  <c r="AQ435" i="1"/>
  <c r="AO435" i="1"/>
  <c r="AM435" i="1"/>
  <c r="AK435" i="1"/>
  <c r="AG435" i="1"/>
  <c r="AC435" i="1"/>
  <c r="Y435" i="1"/>
  <c r="W435" i="1"/>
  <c r="U435" i="1"/>
  <c r="Q435" i="1"/>
  <c r="DN434" i="1"/>
  <c r="DK434" i="1"/>
  <c r="DA434" i="1"/>
  <c r="CY434" i="1"/>
  <c r="CW434" i="1"/>
  <c r="CO434" i="1"/>
  <c r="BY434" i="1"/>
  <c r="AU434" i="1"/>
  <c r="AS434" i="1"/>
  <c r="AQ434" i="1"/>
  <c r="AO434" i="1"/>
  <c r="AM434" i="1"/>
  <c r="AK434" i="1"/>
  <c r="AG434" i="1"/>
  <c r="AC434" i="1"/>
  <c r="Y434" i="1"/>
  <c r="W434" i="1"/>
  <c r="U434" i="1"/>
  <c r="Q434" i="1"/>
  <c r="DN433" i="1"/>
  <c r="DA433" i="1"/>
  <c r="AU433" i="1"/>
  <c r="AS433" i="1"/>
  <c r="AQ433" i="1"/>
  <c r="AO433" i="1"/>
  <c r="AM433" i="1"/>
  <c r="AK433" i="1"/>
  <c r="AG433" i="1"/>
  <c r="AC433" i="1"/>
  <c r="Y433" i="1"/>
  <c r="W433" i="1"/>
  <c r="Q433" i="1"/>
  <c r="DN432" i="1"/>
  <c r="DG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N431" i="1"/>
  <c r="DG431" i="1"/>
  <c r="BY431" i="1"/>
  <c r="AU431" i="1"/>
  <c r="AS431" i="1"/>
  <c r="AQ431" i="1"/>
  <c r="AO431" i="1"/>
  <c r="AM431" i="1"/>
  <c r="AK431" i="1"/>
  <c r="AG431" i="1"/>
  <c r="AC431" i="1"/>
  <c r="Y431" i="1"/>
  <c r="W431" i="1"/>
  <c r="U431" i="1"/>
  <c r="S431" i="1"/>
  <c r="Q431" i="1"/>
  <c r="DN430" i="1"/>
  <c r="DA430" i="1"/>
  <c r="AU430" i="1"/>
  <c r="AS430" i="1"/>
  <c r="AQ430" i="1"/>
  <c r="AO430" i="1"/>
  <c r="AM430" i="1"/>
  <c r="AK430" i="1"/>
  <c r="AG430" i="1"/>
  <c r="AC430" i="1"/>
  <c r="Y430" i="1"/>
  <c r="W430" i="1"/>
  <c r="Q430" i="1"/>
  <c r="DN429" i="1"/>
  <c r="S429" i="1"/>
  <c r="Q429" i="1"/>
  <c r="DN428" i="1"/>
  <c r="S428" i="1"/>
  <c r="Q428" i="1"/>
  <c r="DN427" i="1"/>
  <c r="S427" i="1"/>
  <c r="Q427" i="1"/>
  <c r="DN426" i="1"/>
  <c r="DK426" i="1"/>
  <c r="DI426" i="1"/>
  <c r="DG426" i="1"/>
  <c r="DE426" i="1"/>
  <c r="DC426" i="1"/>
  <c r="CY426" i="1"/>
  <c r="CW426" i="1"/>
  <c r="CU426" i="1"/>
  <c r="CS426" i="1"/>
  <c r="CQ426" i="1"/>
  <c r="CO426" i="1"/>
  <c r="CM426" i="1"/>
  <c r="CK426" i="1"/>
  <c r="CI426" i="1"/>
  <c r="CE426" i="1"/>
  <c r="CC426" i="1"/>
  <c r="CA426" i="1"/>
  <c r="BY426" i="1"/>
  <c r="BW426" i="1"/>
  <c r="BU426" i="1"/>
  <c r="BS426" i="1"/>
  <c r="BQ426" i="1"/>
  <c r="BO426" i="1"/>
  <c r="BM426" i="1"/>
  <c r="BK426" i="1"/>
  <c r="BI426" i="1"/>
  <c r="BG426" i="1"/>
  <c r="BE426" i="1"/>
  <c r="BC426" i="1"/>
  <c r="BA426" i="1"/>
  <c r="AY426" i="1"/>
  <c r="AW426" i="1"/>
  <c r="AU426" i="1"/>
  <c r="AS426" i="1"/>
  <c r="AQ426" i="1"/>
  <c r="AO426" i="1"/>
  <c r="AM426" i="1"/>
  <c r="AK426" i="1"/>
  <c r="AG426" i="1"/>
  <c r="AC426" i="1"/>
  <c r="Y426" i="1"/>
  <c r="W426" i="1"/>
  <c r="U426" i="1"/>
  <c r="S426" i="1"/>
  <c r="Q426" i="1"/>
  <c r="DN425" i="1"/>
  <c r="DA425" i="1"/>
  <c r="AY425" i="1"/>
  <c r="AW425" i="1"/>
  <c r="AU425" i="1"/>
  <c r="AS425" i="1"/>
  <c r="AQ425" i="1"/>
  <c r="AO425" i="1"/>
  <c r="AM425" i="1"/>
  <c r="AK425" i="1"/>
  <c r="AG425" i="1"/>
  <c r="AC425" i="1"/>
  <c r="Y425" i="1"/>
  <c r="W425" i="1"/>
  <c r="Q425" i="1"/>
  <c r="DN424" i="1"/>
  <c r="DK424" i="1"/>
  <c r="DI424" i="1"/>
  <c r="DG424" i="1"/>
  <c r="DE424" i="1"/>
  <c r="DA424" i="1"/>
  <c r="CY424" i="1"/>
  <c r="CW424" i="1"/>
  <c r="CU424" i="1"/>
  <c r="CS424" i="1"/>
  <c r="CQ424" i="1"/>
  <c r="CO424" i="1"/>
  <c r="CM424" i="1"/>
  <c r="CK424" i="1"/>
  <c r="CI424" i="1"/>
  <c r="CE424" i="1"/>
  <c r="CC424" i="1"/>
  <c r="CA424" i="1"/>
  <c r="BY424" i="1"/>
  <c r="BW424" i="1"/>
  <c r="BU424" i="1"/>
  <c r="BS424" i="1"/>
  <c r="BQ424" i="1"/>
  <c r="BO424" i="1"/>
  <c r="BM424" i="1"/>
  <c r="BK424" i="1"/>
  <c r="BI424" i="1"/>
  <c r="BE424" i="1"/>
  <c r="BC424" i="1"/>
  <c r="BA424" i="1"/>
  <c r="AY424" i="1"/>
  <c r="AW424" i="1"/>
  <c r="AU424" i="1"/>
  <c r="AS424" i="1"/>
  <c r="AQ424" i="1"/>
  <c r="AO424" i="1"/>
  <c r="AM424" i="1"/>
  <c r="AK424" i="1"/>
  <c r="AG424" i="1"/>
  <c r="AC424" i="1"/>
  <c r="Y424" i="1"/>
  <c r="W424" i="1"/>
  <c r="U424" i="1"/>
  <c r="S424" i="1"/>
  <c r="Q424" i="1"/>
  <c r="DN423" i="1"/>
  <c r="DK423" i="1"/>
  <c r="DI423" i="1"/>
  <c r="DG423" i="1"/>
  <c r="DE423" i="1"/>
  <c r="DA423" i="1"/>
  <c r="CY423" i="1"/>
  <c r="CW423" i="1"/>
  <c r="CU423" i="1"/>
  <c r="CS423" i="1"/>
  <c r="CQ423" i="1"/>
  <c r="CO423" i="1"/>
  <c r="CM423" i="1"/>
  <c r="CK423" i="1"/>
  <c r="CI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E423" i="1"/>
  <c r="BC423" i="1"/>
  <c r="BA423" i="1"/>
  <c r="AY423" i="1"/>
  <c r="AW423" i="1"/>
  <c r="AU423" i="1"/>
  <c r="AS423" i="1"/>
  <c r="AQ423" i="1"/>
  <c r="AO423" i="1"/>
  <c r="AM423" i="1"/>
  <c r="AK423" i="1"/>
  <c r="AG423" i="1"/>
  <c r="AC423" i="1"/>
  <c r="Y423" i="1"/>
  <c r="W423" i="1"/>
  <c r="U423" i="1"/>
  <c r="S423" i="1"/>
  <c r="Q423" i="1"/>
  <c r="DN422" i="1"/>
  <c r="DK422" i="1"/>
  <c r="DI422" i="1"/>
  <c r="DG422" i="1"/>
  <c r="DE422" i="1"/>
  <c r="DC422" i="1"/>
  <c r="CY422" i="1"/>
  <c r="CW422" i="1"/>
  <c r="CU422" i="1"/>
  <c r="CS422" i="1"/>
  <c r="CQ422" i="1"/>
  <c r="CO422" i="1"/>
  <c r="CM422" i="1"/>
  <c r="CK422" i="1"/>
  <c r="CI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G422" i="1"/>
  <c r="BE422" i="1"/>
  <c r="BC422" i="1"/>
  <c r="BA422" i="1"/>
  <c r="AY422" i="1"/>
  <c r="AW422" i="1"/>
  <c r="AU422" i="1"/>
  <c r="AS422" i="1"/>
  <c r="AQ422" i="1"/>
  <c r="AO422" i="1"/>
  <c r="AM422" i="1"/>
  <c r="AK422" i="1"/>
  <c r="AG422" i="1"/>
  <c r="AC422" i="1"/>
  <c r="Y422" i="1"/>
  <c r="W422" i="1"/>
  <c r="U422" i="1"/>
  <c r="S422" i="1"/>
  <c r="Q422" i="1"/>
  <c r="DN421" i="1"/>
  <c r="DK421" i="1"/>
  <c r="DI421" i="1"/>
  <c r="DG421" i="1"/>
  <c r="DE421" i="1"/>
  <c r="DA421" i="1"/>
  <c r="CY421" i="1"/>
  <c r="CW421" i="1"/>
  <c r="CU421" i="1"/>
  <c r="CS421" i="1"/>
  <c r="CQ421" i="1"/>
  <c r="CO421" i="1"/>
  <c r="CM421" i="1"/>
  <c r="CK421" i="1"/>
  <c r="CI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E421" i="1"/>
  <c r="BC421" i="1"/>
  <c r="BA421" i="1"/>
  <c r="AY421" i="1"/>
  <c r="AW421" i="1"/>
  <c r="AU421" i="1"/>
  <c r="AS421" i="1"/>
  <c r="AQ421" i="1"/>
  <c r="AO421" i="1"/>
  <c r="AM421" i="1"/>
  <c r="AK421" i="1"/>
  <c r="AG421" i="1"/>
  <c r="AC421" i="1"/>
  <c r="Y421" i="1"/>
  <c r="W421" i="1"/>
  <c r="U421" i="1"/>
  <c r="S421" i="1"/>
  <c r="Q421" i="1"/>
  <c r="DN420" i="1"/>
  <c r="DK420" i="1"/>
  <c r="DI420" i="1"/>
  <c r="DG420" i="1"/>
  <c r="DE420" i="1"/>
  <c r="DC420" i="1"/>
  <c r="CY420" i="1"/>
  <c r="CW420" i="1"/>
  <c r="CU420" i="1"/>
  <c r="CS420" i="1"/>
  <c r="CQ420" i="1"/>
  <c r="CO420" i="1"/>
  <c r="CM420" i="1"/>
  <c r="CK420" i="1"/>
  <c r="CI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G420" i="1"/>
  <c r="BE420" i="1"/>
  <c r="BC420" i="1"/>
  <c r="BA420" i="1"/>
  <c r="AY420" i="1"/>
  <c r="AW420" i="1"/>
  <c r="AU420" i="1"/>
  <c r="AS420" i="1"/>
  <c r="AQ420" i="1"/>
  <c r="AO420" i="1"/>
  <c r="AM420" i="1"/>
  <c r="AK420" i="1"/>
  <c r="AG420" i="1"/>
  <c r="AC420" i="1"/>
  <c r="Y420" i="1"/>
  <c r="W420" i="1"/>
  <c r="U420" i="1"/>
  <c r="S420" i="1"/>
  <c r="Q420" i="1"/>
  <c r="DN419" i="1"/>
  <c r="DK419" i="1"/>
  <c r="DI419" i="1"/>
  <c r="DG419" i="1"/>
  <c r="DE419" i="1"/>
  <c r="DC419" i="1"/>
  <c r="CY419" i="1"/>
  <c r="CW419" i="1"/>
  <c r="CU419" i="1"/>
  <c r="CS419" i="1"/>
  <c r="CQ419" i="1"/>
  <c r="CO419" i="1"/>
  <c r="CM419" i="1"/>
  <c r="CK419" i="1"/>
  <c r="CI419" i="1"/>
  <c r="CE419" i="1"/>
  <c r="CC419" i="1"/>
  <c r="CA419" i="1"/>
  <c r="BY419" i="1"/>
  <c r="BW419" i="1"/>
  <c r="BU419" i="1"/>
  <c r="BS419" i="1"/>
  <c r="BQ419" i="1"/>
  <c r="BO419" i="1"/>
  <c r="BM419" i="1"/>
  <c r="BK419" i="1"/>
  <c r="BI419" i="1"/>
  <c r="BG419" i="1"/>
  <c r="BE419" i="1"/>
  <c r="BC419" i="1"/>
  <c r="BA419" i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N418" i="1"/>
  <c r="DG418" i="1"/>
  <c r="BY418" i="1"/>
  <c r="B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N417" i="1"/>
  <c r="DG417" i="1"/>
  <c r="BY417" i="1"/>
  <c r="B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N416" i="1"/>
  <c r="DG416" i="1"/>
  <c r="BY416" i="1"/>
  <c r="B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N415" i="1"/>
  <c r="DG415" i="1"/>
  <c r="BY415" i="1"/>
  <c r="B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N414" i="1"/>
  <c r="DK414" i="1"/>
  <c r="DI414" i="1"/>
  <c r="DG414" i="1"/>
  <c r="DE414" i="1"/>
  <c r="DC414" i="1"/>
  <c r="CY414" i="1"/>
  <c r="CW414" i="1"/>
  <c r="CU414" i="1"/>
  <c r="CS414" i="1"/>
  <c r="CQ414" i="1"/>
  <c r="CO414" i="1"/>
  <c r="CM414" i="1"/>
  <c r="CK414" i="1"/>
  <c r="CI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N413" i="1"/>
  <c r="DK413" i="1"/>
  <c r="DI413" i="1"/>
  <c r="DG413" i="1"/>
  <c r="DE413" i="1"/>
  <c r="DC413" i="1"/>
  <c r="CY413" i="1"/>
  <c r="CW413" i="1"/>
  <c r="CU413" i="1"/>
  <c r="CS413" i="1"/>
  <c r="CQ413" i="1"/>
  <c r="CO413" i="1"/>
  <c r="CM413" i="1"/>
  <c r="CK413" i="1"/>
  <c r="CI413" i="1"/>
  <c r="CE413" i="1"/>
  <c r="CC413" i="1"/>
  <c r="CA413" i="1"/>
  <c r="BY413" i="1"/>
  <c r="BW413" i="1"/>
  <c r="BU413" i="1"/>
  <c r="BS413" i="1"/>
  <c r="BQ413" i="1"/>
  <c r="BO413" i="1"/>
  <c r="BM413" i="1"/>
  <c r="BK413" i="1"/>
  <c r="BI413" i="1"/>
  <c r="BG413" i="1"/>
  <c r="BE413" i="1"/>
  <c r="BC413" i="1"/>
  <c r="BA413" i="1"/>
  <c r="AY413" i="1"/>
  <c r="AW413" i="1"/>
  <c r="AU413" i="1"/>
  <c r="AS413" i="1"/>
  <c r="AQ413" i="1"/>
  <c r="AO413" i="1"/>
  <c r="AM413" i="1"/>
  <c r="AK413" i="1"/>
  <c r="AG413" i="1"/>
  <c r="AC413" i="1"/>
  <c r="Y413" i="1"/>
  <c r="W413" i="1"/>
  <c r="U413" i="1"/>
  <c r="S413" i="1"/>
  <c r="Q413" i="1"/>
  <c r="DN412" i="1"/>
  <c r="DK412" i="1"/>
  <c r="DI412" i="1"/>
  <c r="DG412" i="1"/>
  <c r="DE412" i="1"/>
  <c r="DA412" i="1"/>
  <c r="CY412" i="1"/>
  <c r="CW412" i="1"/>
  <c r="CU412" i="1"/>
  <c r="CS412" i="1"/>
  <c r="CQ412" i="1"/>
  <c r="CO412" i="1"/>
  <c r="CM412" i="1"/>
  <c r="CK412" i="1"/>
  <c r="CI412" i="1"/>
  <c r="CE412" i="1"/>
  <c r="CC412" i="1"/>
  <c r="CA412" i="1"/>
  <c r="BY412" i="1"/>
  <c r="BW412" i="1"/>
  <c r="BU412" i="1"/>
  <c r="BS412" i="1"/>
  <c r="BQ412" i="1"/>
  <c r="BO412" i="1"/>
  <c r="BM412" i="1"/>
  <c r="BK412" i="1"/>
  <c r="BI412" i="1"/>
  <c r="BE412" i="1"/>
  <c r="BC412" i="1"/>
  <c r="BA412" i="1"/>
  <c r="AY412" i="1"/>
  <c r="AW412" i="1"/>
  <c r="AU412" i="1"/>
  <c r="AS412" i="1"/>
  <c r="AQ412" i="1"/>
  <c r="AO412" i="1"/>
  <c r="AM412" i="1"/>
  <c r="AK412" i="1"/>
  <c r="AG412" i="1"/>
  <c r="AC412" i="1"/>
  <c r="Y412" i="1"/>
  <c r="W412" i="1"/>
  <c r="U412" i="1"/>
  <c r="S412" i="1"/>
  <c r="Q412" i="1"/>
  <c r="DM411" i="1"/>
  <c r="DL411" i="1"/>
  <c r="DJ411" i="1"/>
  <c r="DH411" i="1"/>
  <c r="DF411" i="1"/>
  <c r="DD411" i="1"/>
  <c r="DB411" i="1"/>
  <c r="CZ411" i="1"/>
  <c r="CX411" i="1"/>
  <c r="CV411" i="1"/>
  <c r="CT411" i="1"/>
  <c r="CR411" i="1"/>
  <c r="CP411" i="1"/>
  <c r="CN411" i="1"/>
  <c r="CL411" i="1"/>
  <c r="CJ411" i="1"/>
  <c r="CH411" i="1"/>
  <c r="CG411" i="1"/>
  <c r="CF411" i="1"/>
  <c r="CD411" i="1"/>
  <c r="CB411" i="1"/>
  <c r="BZ411" i="1"/>
  <c r="BX411" i="1"/>
  <c r="BV411" i="1"/>
  <c r="BT411" i="1"/>
  <c r="BR411" i="1"/>
  <c r="BP411" i="1"/>
  <c r="BN411" i="1"/>
  <c r="BL411" i="1"/>
  <c r="BJ411" i="1"/>
  <c r="BH411" i="1"/>
  <c r="BF411" i="1"/>
  <c r="BD411" i="1"/>
  <c r="BB411" i="1"/>
  <c r="AZ411" i="1"/>
  <c r="AX411" i="1"/>
  <c r="AV411" i="1"/>
  <c r="AT411" i="1"/>
  <c r="AR411" i="1"/>
  <c r="AP411" i="1"/>
  <c r="AN411" i="1"/>
  <c r="AL411" i="1"/>
  <c r="AJ411" i="1"/>
  <c r="AI411" i="1"/>
  <c r="AH411" i="1"/>
  <c r="AF411" i="1"/>
  <c r="AE411" i="1"/>
  <c r="AD411" i="1"/>
  <c r="AB411" i="1"/>
  <c r="AA411" i="1"/>
  <c r="Z411" i="1"/>
  <c r="X411" i="1"/>
  <c r="V411" i="1"/>
  <c r="T411" i="1"/>
  <c r="R411" i="1"/>
  <c r="P411" i="1"/>
  <c r="DN410" i="1"/>
  <c r="DK410" i="1"/>
  <c r="DI410" i="1"/>
  <c r="DG410" i="1"/>
  <c r="DE410" i="1"/>
  <c r="DC410" i="1"/>
  <c r="CY410" i="1"/>
  <c r="CW410" i="1"/>
  <c r="CU410" i="1"/>
  <c r="CS410" i="1"/>
  <c r="CQ410" i="1"/>
  <c r="CO410" i="1"/>
  <c r="CM410" i="1"/>
  <c r="CK410" i="1"/>
  <c r="CI410" i="1"/>
  <c r="CE410" i="1"/>
  <c r="CC410" i="1"/>
  <c r="CA410" i="1"/>
  <c r="BY410" i="1"/>
  <c r="BW410" i="1"/>
  <c r="BU410" i="1"/>
  <c r="BS410" i="1"/>
  <c r="BQ410" i="1"/>
  <c r="BO410" i="1"/>
  <c r="BM410" i="1"/>
  <c r="BK410" i="1"/>
  <c r="BI410" i="1"/>
  <c r="BG410" i="1"/>
  <c r="BE410" i="1"/>
  <c r="BC410" i="1"/>
  <c r="BA410" i="1"/>
  <c r="AY410" i="1"/>
  <c r="AW410" i="1"/>
  <c r="AU410" i="1"/>
  <c r="AS410" i="1"/>
  <c r="AQ410" i="1"/>
  <c r="AO410" i="1"/>
  <c r="AM410" i="1"/>
  <c r="AK410" i="1"/>
  <c r="AG410" i="1"/>
  <c r="AC410" i="1"/>
  <c r="Y410" i="1"/>
  <c r="W410" i="1"/>
  <c r="U410" i="1"/>
  <c r="S410" i="1"/>
  <c r="Q410" i="1"/>
  <c r="DN409" i="1"/>
  <c r="DK409" i="1"/>
  <c r="DI409" i="1"/>
  <c r="DG409" i="1"/>
  <c r="DE409" i="1"/>
  <c r="DC409" i="1"/>
  <c r="CY409" i="1"/>
  <c r="CW409" i="1"/>
  <c r="CU409" i="1"/>
  <c r="CS409" i="1"/>
  <c r="CQ409" i="1"/>
  <c r="CO409" i="1"/>
  <c r="CM409" i="1"/>
  <c r="CK409" i="1"/>
  <c r="CI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G409" i="1"/>
  <c r="AC409" i="1"/>
  <c r="Y409" i="1"/>
  <c r="W409" i="1"/>
  <c r="U409" i="1"/>
  <c r="S409" i="1"/>
  <c r="Q409" i="1"/>
  <c r="DN408" i="1"/>
  <c r="DK408" i="1"/>
  <c r="DI408" i="1"/>
  <c r="DG408" i="1"/>
  <c r="DE408" i="1"/>
  <c r="DC408" i="1"/>
  <c r="CY408" i="1"/>
  <c r="CW408" i="1"/>
  <c r="CU408" i="1"/>
  <c r="CS408" i="1"/>
  <c r="CQ408" i="1"/>
  <c r="CO408" i="1"/>
  <c r="CM408" i="1"/>
  <c r="CK408" i="1"/>
  <c r="CI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G408" i="1"/>
  <c r="AC408" i="1"/>
  <c r="Y408" i="1"/>
  <c r="W408" i="1"/>
  <c r="U408" i="1"/>
  <c r="S408" i="1"/>
  <c r="Q408" i="1"/>
  <c r="DN407" i="1"/>
  <c r="DK407" i="1"/>
  <c r="DI407" i="1"/>
  <c r="DG407" i="1"/>
  <c r="DE407" i="1"/>
  <c r="DC407" i="1"/>
  <c r="CY407" i="1"/>
  <c r="CW407" i="1"/>
  <c r="CU407" i="1"/>
  <c r="CS407" i="1"/>
  <c r="CQ407" i="1"/>
  <c r="CO407" i="1"/>
  <c r="CM407" i="1"/>
  <c r="CK407" i="1"/>
  <c r="CI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G407" i="1"/>
  <c r="AC407" i="1"/>
  <c r="Y407" i="1"/>
  <c r="W407" i="1"/>
  <c r="U407" i="1"/>
  <c r="S407" i="1"/>
  <c r="Q407" i="1"/>
  <c r="DN406" i="1"/>
  <c r="DK406" i="1"/>
  <c r="DI406" i="1"/>
  <c r="DG406" i="1"/>
  <c r="DE406" i="1"/>
  <c r="DC406" i="1"/>
  <c r="CY406" i="1"/>
  <c r="CW406" i="1"/>
  <c r="CU406" i="1"/>
  <c r="CS406" i="1"/>
  <c r="CQ406" i="1"/>
  <c r="CO406" i="1"/>
  <c r="CM406" i="1"/>
  <c r="CK406" i="1"/>
  <c r="CI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M406" i="1"/>
  <c r="AK406" i="1"/>
  <c r="AG406" i="1"/>
  <c r="AC406" i="1"/>
  <c r="Y406" i="1"/>
  <c r="W406" i="1"/>
  <c r="U406" i="1"/>
  <c r="S406" i="1"/>
  <c r="Q406" i="1"/>
  <c r="DN405" i="1"/>
  <c r="DK405" i="1"/>
  <c r="DI405" i="1"/>
  <c r="DG405" i="1"/>
  <c r="DE405" i="1"/>
  <c r="DC405" i="1"/>
  <c r="CY405" i="1"/>
  <c r="CW405" i="1"/>
  <c r="CU405" i="1"/>
  <c r="CS405" i="1"/>
  <c r="CQ405" i="1"/>
  <c r="CO405" i="1"/>
  <c r="CM405" i="1"/>
  <c r="CK405" i="1"/>
  <c r="CI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M405" i="1"/>
  <c r="AK405" i="1"/>
  <c r="AG405" i="1"/>
  <c r="AC405" i="1"/>
  <c r="Y405" i="1"/>
  <c r="W405" i="1"/>
  <c r="U405" i="1"/>
  <c r="S405" i="1"/>
  <c r="Q405" i="1"/>
  <c r="DN404" i="1"/>
  <c r="DK404" i="1"/>
  <c r="DI404" i="1"/>
  <c r="DG404" i="1"/>
  <c r="DE404" i="1"/>
  <c r="DC404" i="1"/>
  <c r="CY404" i="1"/>
  <c r="CW404" i="1"/>
  <c r="CU404" i="1"/>
  <c r="CS404" i="1"/>
  <c r="CQ404" i="1"/>
  <c r="CO404" i="1"/>
  <c r="CM404" i="1"/>
  <c r="CK404" i="1"/>
  <c r="CI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G404" i="1"/>
  <c r="AC404" i="1"/>
  <c r="Y404" i="1"/>
  <c r="W404" i="1"/>
  <c r="U404" i="1"/>
  <c r="S404" i="1"/>
  <c r="Q404" i="1"/>
  <c r="DN403" i="1"/>
  <c r="DK403" i="1"/>
  <c r="DI403" i="1"/>
  <c r="DG403" i="1"/>
  <c r="DE403" i="1"/>
  <c r="DC403" i="1"/>
  <c r="CY403" i="1"/>
  <c r="CW403" i="1"/>
  <c r="CU403" i="1"/>
  <c r="CS403" i="1"/>
  <c r="CQ403" i="1"/>
  <c r="CO403" i="1"/>
  <c r="CM403" i="1"/>
  <c r="CK403" i="1"/>
  <c r="CI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N402" i="1"/>
  <c r="DK402" i="1"/>
  <c r="DI402" i="1"/>
  <c r="DG402" i="1"/>
  <c r="DE402" i="1"/>
  <c r="DC402" i="1"/>
  <c r="CY402" i="1"/>
  <c r="CW402" i="1"/>
  <c r="CU402" i="1"/>
  <c r="CS402" i="1"/>
  <c r="CQ402" i="1"/>
  <c r="CO402" i="1"/>
  <c r="CM402" i="1"/>
  <c r="CK402" i="1"/>
  <c r="CI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M401" i="1"/>
  <c r="DL401" i="1"/>
  <c r="DJ401" i="1"/>
  <c r="DH401" i="1"/>
  <c r="DF401" i="1"/>
  <c r="DD401" i="1"/>
  <c r="DB401" i="1"/>
  <c r="DA401" i="1"/>
  <c r="CZ401" i="1"/>
  <c r="CX401" i="1"/>
  <c r="CV401" i="1"/>
  <c r="CT401" i="1"/>
  <c r="CR401" i="1"/>
  <c r="CP401" i="1"/>
  <c r="CN401" i="1"/>
  <c r="CL401" i="1"/>
  <c r="CJ401" i="1"/>
  <c r="CH401" i="1"/>
  <c r="CG401" i="1"/>
  <c r="CF401" i="1"/>
  <c r="CD401" i="1"/>
  <c r="CB401" i="1"/>
  <c r="BZ401" i="1"/>
  <c r="BX401" i="1"/>
  <c r="BV401" i="1"/>
  <c r="BT401" i="1"/>
  <c r="BR401" i="1"/>
  <c r="BP401" i="1"/>
  <c r="BN401" i="1"/>
  <c r="BL401" i="1"/>
  <c r="BJ401" i="1"/>
  <c r="BH401" i="1"/>
  <c r="BF401" i="1"/>
  <c r="BD401" i="1"/>
  <c r="BB401" i="1"/>
  <c r="AZ401" i="1"/>
  <c r="AX401" i="1"/>
  <c r="AV401" i="1"/>
  <c r="AT401" i="1"/>
  <c r="AR401" i="1"/>
  <c r="AP401" i="1"/>
  <c r="AN401" i="1"/>
  <c r="AL401" i="1"/>
  <c r="AJ401" i="1"/>
  <c r="AI401" i="1"/>
  <c r="AH401" i="1"/>
  <c r="AF401" i="1"/>
  <c r="AE401" i="1"/>
  <c r="AD401" i="1"/>
  <c r="AB401" i="1"/>
  <c r="AA401" i="1"/>
  <c r="Z401" i="1"/>
  <c r="X401" i="1"/>
  <c r="V401" i="1"/>
  <c r="T401" i="1"/>
  <c r="R401" i="1"/>
  <c r="P401" i="1"/>
  <c r="DN400" i="1"/>
  <c r="DK400" i="1"/>
  <c r="DI400" i="1"/>
  <c r="DG400" i="1"/>
  <c r="DE400" i="1"/>
  <c r="DC400" i="1"/>
  <c r="CY400" i="1"/>
  <c r="CW400" i="1"/>
  <c r="CU400" i="1"/>
  <c r="CS400" i="1"/>
  <c r="CQ400" i="1"/>
  <c r="CO400" i="1"/>
  <c r="CM400" i="1"/>
  <c r="CK400" i="1"/>
  <c r="CI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U400" i="1"/>
  <c r="S400" i="1"/>
  <c r="Q400" i="1"/>
  <c r="DN399" i="1"/>
  <c r="DK399" i="1"/>
  <c r="DI399" i="1"/>
  <c r="DG399" i="1"/>
  <c r="DE399" i="1"/>
  <c r="DC399" i="1"/>
  <c r="CY399" i="1"/>
  <c r="CW399" i="1"/>
  <c r="CU399" i="1"/>
  <c r="CS399" i="1"/>
  <c r="CQ399" i="1"/>
  <c r="CO399" i="1"/>
  <c r="CM399" i="1"/>
  <c r="CK399" i="1"/>
  <c r="CI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G399" i="1"/>
  <c r="AC399" i="1"/>
  <c r="Y399" i="1"/>
  <c r="W399" i="1"/>
  <c r="U399" i="1"/>
  <c r="S399" i="1"/>
  <c r="Q399" i="1"/>
  <c r="DN398" i="1"/>
  <c r="DK398" i="1"/>
  <c r="DI398" i="1"/>
  <c r="DG398" i="1"/>
  <c r="DE398" i="1"/>
  <c r="DC398" i="1"/>
  <c r="CY398" i="1"/>
  <c r="CW398" i="1"/>
  <c r="CU398" i="1"/>
  <c r="CS398" i="1"/>
  <c r="CQ398" i="1"/>
  <c r="CO398" i="1"/>
  <c r="CM398" i="1"/>
  <c r="CK398" i="1"/>
  <c r="CI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G398" i="1"/>
  <c r="AC398" i="1"/>
  <c r="Y398" i="1"/>
  <c r="W398" i="1"/>
  <c r="U398" i="1"/>
  <c r="S398" i="1"/>
  <c r="Q398" i="1"/>
  <c r="DN397" i="1"/>
  <c r="DK397" i="1"/>
  <c r="DI397" i="1"/>
  <c r="DG397" i="1"/>
  <c r="DE397" i="1"/>
  <c r="DC397" i="1"/>
  <c r="CY397" i="1"/>
  <c r="CW397" i="1"/>
  <c r="CU397" i="1"/>
  <c r="CS397" i="1"/>
  <c r="CQ397" i="1"/>
  <c r="CO397" i="1"/>
  <c r="CM397" i="1"/>
  <c r="CK397" i="1"/>
  <c r="CI397" i="1"/>
  <c r="CE397" i="1"/>
  <c r="CC397" i="1"/>
  <c r="CA397" i="1"/>
  <c r="BY397" i="1"/>
  <c r="BW397" i="1"/>
  <c r="BU397" i="1"/>
  <c r="BS397" i="1"/>
  <c r="BQ397" i="1"/>
  <c r="BO397" i="1"/>
  <c r="BM397" i="1"/>
  <c r="BK397" i="1"/>
  <c r="BI397" i="1"/>
  <c r="BG397" i="1"/>
  <c r="BE397" i="1"/>
  <c r="BC397" i="1"/>
  <c r="BA397" i="1"/>
  <c r="AY397" i="1"/>
  <c r="AW397" i="1"/>
  <c r="AU397" i="1"/>
  <c r="AS397" i="1"/>
  <c r="AQ397" i="1"/>
  <c r="AO397" i="1"/>
  <c r="AM397" i="1"/>
  <c r="AK397" i="1"/>
  <c r="AG397" i="1"/>
  <c r="AC397" i="1"/>
  <c r="Y397" i="1"/>
  <c r="W397" i="1"/>
  <c r="U397" i="1"/>
  <c r="S397" i="1"/>
  <c r="Q397" i="1"/>
  <c r="DN396" i="1"/>
  <c r="DK396" i="1"/>
  <c r="DI396" i="1"/>
  <c r="DG396" i="1"/>
  <c r="DE396" i="1"/>
  <c r="DC396" i="1"/>
  <c r="CY396" i="1"/>
  <c r="CW396" i="1"/>
  <c r="CU396" i="1"/>
  <c r="CS396" i="1"/>
  <c r="CQ396" i="1"/>
  <c r="CO396" i="1"/>
  <c r="CM396" i="1"/>
  <c r="CK396" i="1"/>
  <c r="CI396" i="1"/>
  <c r="CE396" i="1"/>
  <c r="CC396" i="1"/>
  <c r="CA396" i="1"/>
  <c r="BY396" i="1"/>
  <c r="BW396" i="1"/>
  <c r="BU396" i="1"/>
  <c r="BS396" i="1"/>
  <c r="BQ396" i="1"/>
  <c r="BO396" i="1"/>
  <c r="BM396" i="1"/>
  <c r="BK396" i="1"/>
  <c r="BI396" i="1"/>
  <c r="BG396" i="1"/>
  <c r="BE396" i="1"/>
  <c r="BC396" i="1"/>
  <c r="BA396" i="1"/>
  <c r="AY396" i="1"/>
  <c r="AW396" i="1"/>
  <c r="AU396" i="1"/>
  <c r="AS396" i="1"/>
  <c r="AQ396" i="1"/>
  <c r="AO396" i="1"/>
  <c r="AM396" i="1"/>
  <c r="AK396" i="1"/>
  <c r="AG396" i="1"/>
  <c r="AC396" i="1"/>
  <c r="Y396" i="1"/>
  <c r="W396" i="1"/>
  <c r="U396" i="1"/>
  <c r="S396" i="1"/>
  <c r="Q396" i="1"/>
  <c r="DM395" i="1"/>
  <c r="DL395" i="1"/>
  <c r="DJ395" i="1"/>
  <c r="DH395" i="1"/>
  <c r="DF395" i="1"/>
  <c r="DD395" i="1"/>
  <c r="DB395" i="1"/>
  <c r="DA395" i="1"/>
  <c r="CZ395" i="1"/>
  <c r="CX395" i="1"/>
  <c r="CV395" i="1"/>
  <c r="CT395" i="1"/>
  <c r="CR395" i="1"/>
  <c r="CP395" i="1"/>
  <c r="CN395" i="1"/>
  <c r="CL395" i="1"/>
  <c r="CJ395" i="1"/>
  <c r="CH395" i="1"/>
  <c r="CG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L395" i="1"/>
  <c r="AJ395" i="1"/>
  <c r="AI395" i="1"/>
  <c r="AH395" i="1"/>
  <c r="AF395" i="1"/>
  <c r="AE395" i="1"/>
  <c r="AD395" i="1"/>
  <c r="AB395" i="1"/>
  <c r="AA395" i="1"/>
  <c r="Z395" i="1"/>
  <c r="X395" i="1"/>
  <c r="V395" i="1"/>
  <c r="T395" i="1"/>
  <c r="R395" i="1"/>
  <c r="P395" i="1"/>
  <c r="DN394" i="1"/>
  <c r="DK394" i="1"/>
  <c r="DI394" i="1"/>
  <c r="DG394" i="1"/>
  <c r="DE394" i="1"/>
  <c r="DC394" i="1"/>
  <c r="CY394" i="1"/>
  <c r="CW394" i="1"/>
  <c r="CU394" i="1"/>
  <c r="CS394" i="1"/>
  <c r="CQ394" i="1"/>
  <c r="CO394" i="1"/>
  <c r="CM394" i="1"/>
  <c r="CK394" i="1"/>
  <c r="CI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G394" i="1"/>
  <c r="AC394" i="1"/>
  <c r="Y394" i="1"/>
  <c r="W394" i="1"/>
  <c r="U394" i="1"/>
  <c r="S394" i="1"/>
  <c r="Q394" i="1"/>
  <c r="DN393" i="1"/>
  <c r="DK393" i="1"/>
  <c r="DI393" i="1"/>
  <c r="DG393" i="1"/>
  <c r="DE393" i="1"/>
  <c r="DC393" i="1"/>
  <c r="CY393" i="1"/>
  <c r="CW393" i="1"/>
  <c r="CU393" i="1"/>
  <c r="CS393" i="1"/>
  <c r="CQ393" i="1"/>
  <c r="CO393" i="1"/>
  <c r="CM393" i="1"/>
  <c r="CK393" i="1"/>
  <c r="CI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N392" i="1"/>
  <c r="DK392" i="1"/>
  <c r="DI392" i="1"/>
  <c r="DG392" i="1"/>
  <c r="DE392" i="1"/>
  <c r="DC392" i="1"/>
  <c r="CY392" i="1"/>
  <c r="CW392" i="1"/>
  <c r="CU392" i="1"/>
  <c r="CS392" i="1"/>
  <c r="CQ392" i="1"/>
  <c r="CO392" i="1"/>
  <c r="CM392" i="1"/>
  <c r="CK392" i="1"/>
  <c r="CI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G392" i="1"/>
  <c r="AC392" i="1"/>
  <c r="Y392" i="1"/>
  <c r="W392" i="1"/>
  <c r="U392" i="1"/>
  <c r="S392" i="1"/>
  <c r="Q392" i="1"/>
  <c r="DN391" i="1"/>
  <c r="DK391" i="1"/>
  <c r="DI391" i="1"/>
  <c r="DG391" i="1"/>
  <c r="DE391" i="1"/>
  <c r="DC391" i="1"/>
  <c r="CY391" i="1"/>
  <c r="CW391" i="1"/>
  <c r="CU391" i="1"/>
  <c r="CS391" i="1"/>
  <c r="CQ391" i="1"/>
  <c r="CO391" i="1"/>
  <c r="CM391" i="1"/>
  <c r="CK391" i="1"/>
  <c r="CI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G391" i="1"/>
  <c r="AC391" i="1"/>
  <c r="Y391" i="1"/>
  <c r="W391" i="1"/>
  <c r="U391" i="1"/>
  <c r="S391" i="1"/>
  <c r="Q391" i="1"/>
  <c r="DN390" i="1"/>
  <c r="DK390" i="1"/>
  <c r="DI390" i="1"/>
  <c r="DG390" i="1"/>
  <c r="DE390" i="1"/>
  <c r="DC390" i="1"/>
  <c r="CY390" i="1"/>
  <c r="CW390" i="1"/>
  <c r="CU390" i="1"/>
  <c r="CS390" i="1"/>
  <c r="CQ390" i="1"/>
  <c r="CO390" i="1"/>
  <c r="CM390" i="1"/>
  <c r="CK390" i="1"/>
  <c r="CI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M390" i="1"/>
  <c r="AK390" i="1"/>
  <c r="AG390" i="1"/>
  <c r="AC390" i="1"/>
  <c r="Y390" i="1"/>
  <c r="W390" i="1"/>
  <c r="U390" i="1"/>
  <c r="S390" i="1"/>
  <c r="Q390" i="1"/>
  <c r="DN389" i="1"/>
  <c r="DK389" i="1"/>
  <c r="DI389" i="1"/>
  <c r="DG389" i="1"/>
  <c r="DE389" i="1"/>
  <c r="DC389" i="1"/>
  <c r="CY389" i="1"/>
  <c r="CW389" i="1"/>
  <c r="CU389" i="1"/>
  <c r="CS389" i="1"/>
  <c r="CQ389" i="1"/>
  <c r="CO389" i="1"/>
  <c r="CM389" i="1"/>
  <c r="CK389" i="1"/>
  <c r="CI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G389" i="1"/>
  <c r="AC389" i="1"/>
  <c r="Y389" i="1"/>
  <c r="W389" i="1"/>
  <c r="U389" i="1"/>
  <c r="S389" i="1"/>
  <c r="Q389" i="1"/>
  <c r="DN388" i="1"/>
  <c r="DK388" i="1"/>
  <c r="DI388" i="1"/>
  <c r="DG388" i="1"/>
  <c r="DE388" i="1"/>
  <c r="DC388" i="1"/>
  <c r="CY388" i="1"/>
  <c r="CW388" i="1"/>
  <c r="CU388" i="1"/>
  <c r="CS388" i="1"/>
  <c r="CQ388" i="1"/>
  <c r="CO388" i="1"/>
  <c r="CM388" i="1"/>
  <c r="CK388" i="1"/>
  <c r="CI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G388" i="1"/>
  <c r="AC388" i="1"/>
  <c r="Y388" i="1"/>
  <c r="W388" i="1"/>
  <c r="U388" i="1"/>
  <c r="S388" i="1"/>
  <c r="Q388" i="1"/>
  <c r="DN387" i="1"/>
  <c r="DK387" i="1"/>
  <c r="DI387" i="1"/>
  <c r="DG387" i="1"/>
  <c r="DE387" i="1"/>
  <c r="DC387" i="1"/>
  <c r="CY387" i="1"/>
  <c r="CW387" i="1"/>
  <c r="CU387" i="1"/>
  <c r="CS387" i="1"/>
  <c r="CQ387" i="1"/>
  <c r="CO387" i="1"/>
  <c r="CM387" i="1"/>
  <c r="CK387" i="1"/>
  <c r="CI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M386" i="1"/>
  <c r="DL386" i="1"/>
  <c r="DJ386" i="1"/>
  <c r="DH386" i="1"/>
  <c r="DF386" i="1"/>
  <c r="DD386" i="1"/>
  <c r="DB386" i="1"/>
  <c r="DA386" i="1"/>
  <c r="CZ386" i="1"/>
  <c r="CX386" i="1"/>
  <c r="CV386" i="1"/>
  <c r="CT386" i="1"/>
  <c r="CR386" i="1"/>
  <c r="CP386" i="1"/>
  <c r="CN386" i="1"/>
  <c r="CL386" i="1"/>
  <c r="CJ386" i="1"/>
  <c r="CH386" i="1"/>
  <c r="CG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D386" i="1"/>
  <c r="BB386" i="1"/>
  <c r="AZ386" i="1"/>
  <c r="AX386" i="1"/>
  <c r="AV386" i="1"/>
  <c r="AT386" i="1"/>
  <c r="AR386" i="1"/>
  <c r="AP386" i="1"/>
  <c r="AN386" i="1"/>
  <c r="AL386" i="1"/>
  <c r="AJ386" i="1"/>
  <c r="AI386" i="1"/>
  <c r="AH386" i="1"/>
  <c r="AF386" i="1"/>
  <c r="AE386" i="1"/>
  <c r="AD386" i="1"/>
  <c r="AB386" i="1"/>
  <c r="AA386" i="1"/>
  <c r="Z386" i="1"/>
  <c r="X386" i="1"/>
  <c r="V386" i="1"/>
  <c r="T386" i="1"/>
  <c r="R386" i="1"/>
  <c r="P386" i="1"/>
  <c r="DN385" i="1"/>
  <c r="DK385" i="1"/>
  <c r="DI385" i="1"/>
  <c r="DG385" i="1"/>
  <c r="DE385" i="1"/>
  <c r="DC385" i="1"/>
  <c r="CY385" i="1"/>
  <c r="CW385" i="1"/>
  <c r="CU385" i="1"/>
  <c r="CS385" i="1"/>
  <c r="CQ385" i="1"/>
  <c r="CO385" i="1"/>
  <c r="CM385" i="1"/>
  <c r="CK385" i="1"/>
  <c r="CI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N384" i="1"/>
  <c r="DK384" i="1"/>
  <c r="DI384" i="1"/>
  <c r="DG384" i="1"/>
  <c r="DE384" i="1"/>
  <c r="DC384" i="1"/>
  <c r="CY384" i="1"/>
  <c r="CW384" i="1"/>
  <c r="CU384" i="1"/>
  <c r="CS384" i="1"/>
  <c r="CQ384" i="1"/>
  <c r="CO384" i="1"/>
  <c r="CM384" i="1"/>
  <c r="CK384" i="1"/>
  <c r="CI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N383" i="1"/>
  <c r="DK383" i="1"/>
  <c r="DI383" i="1"/>
  <c r="DG383" i="1"/>
  <c r="DE383" i="1"/>
  <c r="DC383" i="1"/>
  <c r="CY383" i="1"/>
  <c r="CW383" i="1"/>
  <c r="CU383" i="1"/>
  <c r="CS383" i="1"/>
  <c r="CQ383" i="1"/>
  <c r="CO383" i="1"/>
  <c r="CM383" i="1"/>
  <c r="CK383" i="1"/>
  <c r="CI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N382" i="1"/>
  <c r="DK382" i="1"/>
  <c r="DI382" i="1"/>
  <c r="DG382" i="1"/>
  <c r="DE382" i="1"/>
  <c r="DC382" i="1"/>
  <c r="CY382" i="1"/>
  <c r="CW382" i="1"/>
  <c r="CU382" i="1"/>
  <c r="CS382" i="1"/>
  <c r="CQ382" i="1"/>
  <c r="CO382" i="1"/>
  <c r="CM382" i="1"/>
  <c r="CK382" i="1"/>
  <c r="CI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G382" i="1"/>
  <c r="AC382" i="1"/>
  <c r="Y382" i="1"/>
  <c r="W382" i="1"/>
  <c r="U382" i="1"/>
  <c r="S382" i="1"/>
  <c r="Q382" i="1"/>
  <c r="DN381" i="1"/>
  <c r="DK381" i="1"/>
  <c r="DI381" i="1"/>
  <c r="DG381" i="1"/>
  <c r="DE381" i="1"/>
  <c r="DA381" i="1"/>
  <c r="CY381" i="1"/>
  <c r="CW381" i="1"/>
  <c r="CU381" i="1"/>
  <c r="CS381" i="1"/>
  <c r="CQ381" i="1"/>
  <c r="CO381" i="1"/>
  <c r="CM381" i="1"/>
  <c r="CK381" i="1"/>
  <c r="CI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E381" i="1"/>
  <c r="BC381" i="1"/>
  <c r="BA381" i="1"/>
  <c r="AY381" i="1"/>
  <c r="AW381" i="1"/>
  <c r="AU381" i="1"/>
  <c r="AS381" i="1"/>
  <c r="AQ381" i="1"/>
  <c r="AO381" i="1"/>
  <c r="AM381" i="1"/>
  <c r="AK381" i="1"/>
  <c r="AG381" i="1"/>
  <c r="AC381" i="1"/>
  <c r="Y381" i="1"/>
  <c r="W381" i="1"/>
  <c r="U381" i="1"/>
  <c r="S381" i="1"/>
  <c r="Q381" i="1"/>
  <c r="DN380" i="1"/>
  <c r="DK380" i="1"/>
  <c r="DI380" i="1"/>
  <c r="DG380" i="1"/>
  <c r="DE380" i="1"/>
  <c r="DA380" i="1"/>
  <c r="CY380" i="1"/>
  <c r="CW380" i="1"/>
  <c r="CU380" i="1"/>
  <c r="CS380" i="1"/>
  <c r="CQ380" i="1"/>
  <c r="CO380" i="1"/>
  <c r="CM380" i="1"/>
  <c r="CK380" i="1"/>
  <c r="CI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E380" i="1"/>
  <c r="BC380" i="1"/>
  <c r="BA380" i="1"/>
  <c r="AY380" i="1"/>
  <c r="AW380" i="1"/>
  <c r="AU380" i="1"/>
  <c r="AS380" i="1"/>
  <c r="AQ380" i="1"/>
  <c r="AO380" i="1"/>
  <c r="AM380" i="1"/>
  <c r="AK380" i="1"/>
  <c r="AG380" i="1"/>
  <c r="AC380" i="1"/>
  <c r="Y380" i="1"/>
  <c r="W380" i="1"/>
  <c r="U380" i="1"/>
  <c r="S380" i="1"/>
  <c r="Q380" i="1"/>
  <c r="DN379" i="1"/>
  <c r="DK379" i="1"/>
  <c r="DI379" i="1"/>
  <c r="DG379" i="1"/>
  <c r="DE379" i="1"/>
  <c r="DA379" i="1"/>
  <c r="CY379" i="1"/>
  <c r="CW379" i="1"/>
  <c r="CU379" i="1"/>
  <c r="CS379" i="1"/>
  <c r="CQ379" i="1"/>
  <c r="CO379" i="1"/>
  <c r="CM379" i="1"/>
  <c r="CK379" i="1"/>
  <c r="CI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E379" i="1"/>
  <c r="BC379" i="1"/>
  <c r="BA379" i="1"/>
  <c r="AY379" i="1"/>
  <c r="AW379" i="1"/>
  <c r="AU379" i="1"/>
  <c r="AS379" i="1"/>
  <c r="AQ379" i="1"/>
  <c r="AO379" i="1"/>
  <c r="AM379" i="1"/>
  <c r="AK379" i="1"/>
  <c r="AG379" i="1"/>
  <c r="AC379" i="1"/>
  <c r="Y379" i="1"/>
  <c r="W379" i="1"/>
  <c r="U379" i="1"/>
  <c r="S379" i="1"/>
  <c r="Q379" i="1"/>
  <c r="DN378" i="1"/>
  <c r="DK378" i="1"/>
  <c r="DI378" i="1"/>
  <c r="DG378" i="1"/>
  <c r="DE378" i="1"/>
  <c r="DA378" i="1"/>
  <c r="CY378" i="1"/>
  <c r="CW378" i="1"/>
  <c r="CU378" i="1"/>
  <c r="CS378" i="1"/>
  <c r="CQ378" i="1"/>
  <c r="CO378" i="1"/>
  <c r="CM378" i="1"/>
  <c r="CK378" i="1"/>
  <c r="CI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E378" i="1"/>
  <c r="BC378" i="1"/>
  <c r="BA378" i="1"/>
  <c r="AY378" i="1"/>
  <c r="AW378" i="1"/>
  <c r="AU378" i="1"/>
  <c r="AS378" i="1"/>
  <c r="AQ378" i="1"/>
  <c r="AO378" i="1"/>
  <c r="AM378" i="1"/>
  <c r="AK378" i="1"/>
  <c r="AG378" i="1"/>
  <c r="AC378" i="1"/>
  <c r="Y378" i="1"/>
  <c r="W378" i="1"/>
  <c r="U378" i="1"/>
  <c r="S378" i="1"/>
  <c r="Q378" i="1"/>
  <c r="DN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E377" i="1"/>
  <c r="BC377" i="1"/>
  <c r="BA377" i="1"/>
  <c r="AY377" i="1"/>
  <c r="AW377" i="1"/>
  <c r="AU377" i="1"/>
  <c r="AS377" i="1"/>
  <c r="AQ377" i="1"/>
  <c r="AO377" i="1"/>
  <c r="AM377" i="1"/>
  <c r="AK377" i="1"/>
  <c r="AG377" i="1"/>
  <c r="AC377" i="1"/>
  <c r="Y377" i="1"/>
  <c r="W377" i="1"/>
  <c r="U377" i="1"/>
  <c r="S377" i="1"/>
  <c r="Q377" i="1"/>
  <c r="DN376" i="1"/>
  <c r="DK376" i="1"/>
  <c r="DI376" i="1"/>
  <c r="DG376" i="1"/>
  <c r="DE376" i="1"/>
  <c r="DA376" i="1"/>
  <c r="CY376" i="1"/>
  <c r="CW376" i="1"/>
  <c r="CU376" i="1"/>
  <c r="CS376" i="1"/>
  <c r="CQ376" i="1"/>
  <c r="CO376" i="1"/>
  <c r="CM376" i="1"/>
  <c r="CK376" i="1"/>
  <c r="CI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E376" i="1"/>
  <c r="BC376" i="1"/>
  <c r="BA376" i="1"/>
  <c r="AY376" i="1"/>
  <c r="AW376" i="1"/>
  <c r="AU376" i="1"/>
  <c r="AS376" i="1"/>
  <c r="AQ376" i="1"/>
  <c r="AO376" i="1"/>
  <c r="AM376" i="1"/>
  <c r="AK376" i="1"/>
  <c r="AG376" i="1"/>
  <c r="AC376" i="1"/>
  <c r="Y376" i="1"/>
  <c r="W376" i="1"/>
  <c r="U376" i="1"/>
  <c r="S376" i="1"/>
  <c r="Q376" i="1"/>
  <c r="DN375" i="1"/>
  <c r="DK375" i="1"/>
  <c r="DI375" i="1"/>
  <c r="DG375" i="1"/>
  <c r="DE375" i="1"/>
  <c r="DC375" i="1"/>
  <c r="CY375" i="1"/>
  <c r="CW375" i="1"/>
  <c r="CU375" i="1"/>
  <c r="CS375" i="1"/>
  <c r="CQ375" i="1"/>
  <c r="CO375" i="1"/>
  <c r="CM375" i="1"/>
  <c r="CK375" i="1"/>
  <c r="CI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G375" i="1"/>
  <c r="AC375" i="1"/>
  <c r="Y375" i="1"/>
  <c r="W375" i="1"/>
  <c r="U375" i="1"/>
  <c r="S375" i="1"/>
  <c r="Q375" i="1"/>
  <c r="DN374" i="1"/>
  <c r="DK374" i="1"/>
  <c r="DI374" i="1"/>
  <c r="DG374" i="1"/>
  <c r="DE374" i="1"/>
  <c r="DC374" i="1"/>
  <c r="CY374" i="1"/>
  <c r="CW374" i="1"/>
  <c r="CU374" i="1"/>
  <c r="CS374" i="1"/>
  <c r="CQ374" i="1"/>
  <c r="CO374" i="1"/>
  <c r="CM374" i="1"/>
  <c r="CK374" i="1"/>
  <c r="CI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N373" i="1"/>
  <c r="DK373" i="1"/>
  <c r="DI373" i="1"/>
  <c r="DG373" i="1"/>
  <c r="DE373" i="1"/>
  <c r="DC373" i="1"/>
  <c r="CY373" i="1"/>
  <c r="CW373" i="1"/>
  <c r="CU373" i="1"/>
  <c r="CS373" i="1"/>
  <c r="CQ373" i="1"/>
  <c r="CO373" i="1"/>
  <c r="CM373" i="1"/>
  <c r="CK373" i="1"/>
  <c r="CI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N372" i="1"/>
  <c r="DK372" i="1"/>
  <c r="DI372" i="1"/>
  <c r="DG372" i="1"/>
  <c r="DE372" i="1"/>
  <c r="DC372" i="1"/>
  <c r="CY372" i="1"/>
  <c r="CW372" i="1"/>
  <c r="CU372" i="1"/>
  <c r="CS372" i="1"/>
  <c r="CQ372" i="1"/>
  <c r="CO372" i="1"/>
  <c r="CM372" i="1"/>
  <c r="CK372" i="1"/>
  <c r="CI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N371" i="1"/>
  <c r="DK371" i="1"/>
  <c r="DI371" i="1"/>
  <c r="DG371" i="1"/>
  <c r="DE371" i="1"/>
  <c r="DC371" i="1"/>
  <c r="CY371" i="1"/>
  <c r="CW371" i="1"/>
  <c r="CU371" i="1"/>
  <c r="CS371" i="1"/>
  <c r="CQ371" i="1"/>
  <c r="CO371" i="1"/>
  <c r="CM371" i="1"/>
  <c r="CK371" i="1"/>
  <c r="CI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G371" i="1"/>
  <c r="AC371" i="1"/>
  <c r="Y371" i="1"/>
  <c r="W371" i="1"/>
  <c r="U371" i="1"/>
  <c r="S371" i="1"/>
  <c r="Q371" i="1"/>
  <c r="DN370" i="1"/>
  <c r="DK370" i="1"/>
  <c r="DI370" i="1"/>
  <c r="DG370" i="1"/>
  <c r="DE370" i="1"/>
  <c r="DA370" i="1"/>
  <c r="CY370" i="1"/>
  <c r="CW370" i="1"/>
  <c r="CU370" i="1"/>
  <c r="CS370" i="1"/>
  <c r="CQ370" i="1"/>
  <c r="CO370" i="1"/>
  <c r="CM370" i="1"/>
  <c r="CK370" i="1"/>
  <c r="CI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E370" i="1"/>
  <c r="BC370" i="1"/>
  <c r="BA370" i="1"/>
  <c r="AY370" i="1"/>
  <c r="AW370" i="1"/>
  <c r="AU370" i="1"/>
  <c r="AS370" i="1"/>
  <c r="AQ370" i="1"/>
  <c r="AO370" i="1"/>
  <c r="AM370" i="1"/>
  <c r="AK370" i="1"/>
  <c r="AG370" i="1"/>
  <c r="AC370" i="1"/>
  <c r="Y370" i="1"/>
  <c r="W370" i="1"/>
  <c r="U370" i="1"/>
  <c r="S370" i="1"/>
  <c r="Q370" i="1"/>
  <c r="DN369" i="1"/>
  <c r="DK369" i="1"/>
  <c r="DI369" i="1"/>
  <c r="DG369" i="1"/>
  <c r="DE369" i="1"/>
  <c r="DC369" i="1"/>
  <c r="CY369" i="1"/>
  <c r="CW369" i="1"/>
  <c r="CU369" i="1"/>
  <c r="CS369" i="1"/>
  <c r="CQ369" i="1"/>
  <c r="CO369" i="1"/>
  <c r="CM369" i="1"/>
  <c r="CK369" i="1"/>
  <c r="CI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G369" i="1"/>
  <c r="AC369" i="1"/>
  <c r="Y369" i="1"/>
  <c r="W369" i="1"/>
  <c r="U369" i="1"/>
  <c r="S369" i="1"/>
  <c r="Q369" i="1"/>
  <c r="DN368" i="1"/>
  <c r="DK368" i="1"/>
  <c r="DI368" i="1"/>
  <c r="DG368" i="1"/>
  <c r="DE368" i="1"/>
  <c r="DC368" i="1"/>
  <c r="CY368" i="1"/>
  <c r="CW368" i="1"/>
  <c r="CU368" i="1"/>
  <c r="CS368" i="1"/>
  <c r="CQ368" i="1"/>
  <c r="CO368" i="1"/>
  <c r="CM368" i="1"/>
  <c r="CK368" i="1"/>
  <c r="CI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N367" i="1"/>
  <c r="DK367" i="1"/>
  <c r="DI367" i="1"/>
  <c r="DG367" i="1"/>
  <c r="DE367" i="1"/>
  <c r="DC367" i="1"/>
  <c r="CY367" i="1"/>
  <c r="CW367" i="1"/>
  <c r="CU367" i="1"/>
  <c r="CS367" i="1"/>
  <c r="CQ367" i="1"/>
  <c r="CO367" i="1"/>
  <c r="CM367" i="1"/>
  <c r="CK367" i="1"/>
  <c r="CI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M366" i="1"/>
  <c r="DL366" i="1"/>
  <c r="DJ366" i="1"/>
  <c r="DH366" i="1"/>
  <c r="DF366" i="1"/>
  <c r="DD366" i="1"/>
  <c r="DB366" i="1"/>
  <c r="CZ366" i="1"/>
  <c r="CX366" i="1"/>
  <c r="CV366" i="1"/>
  <c r="CT366" i="1"/>
  <c r="CR366" i="1"/>
  <c r="CP366" i="1"/>
  <c r="CN366" i="1"/>
  <c r="CL366" i="1"/>
  <c r="CJ366" i="1"/>
  <c r="CH366" i="1"/>
  <c r="CG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X366" i="1"/>
  <c r="AV366" i="1"/>
  <c r="AT366" i="1"/>
  <c r="AR366" i="1"/>
  <c r="AP366" i="1"/>
  <c r="AN366" i="1"/>
  <c r="AL366" i="1"/>
  <c r="AJ366" i="1"/>
  <c r="AI366" i="1"/>
  <c r="AH366" i="1"/>
  <c r="AF366" i="1"/>
  <c r="AE366" i="1"/>
  <c r="AD366" i="1"/>
  <c r="AB366" i="1"/>
  <c r="AA366" i="1"/>
  <c r="Z366" i="1"/>
  <c r="X366" i="1"/>
  <c r="V366" i="1"/>
  <c r="T366" i="1"/>
  <c r="R366" i="1"/>
  <c r="P366" i="1"/>
  <c r="DN365" i="1"/>
  <c r="DK365" i="1"/>
  <c r="DI365" i="1"/>
  <c r="DG365" i="1"/>
  <c r="DE365" i="1"/>
  <c r="DC365" i="1"/>
  <c r="CY365" i="1"/>
  <c r="CW365" i="1"/>
  <c r="CU365" i="1"/>
  <c r="CS365" i="1"/>
  <c r="CQ365" i="1"/>
  <c r="CO365" i="1"/>
  <c r="CM365" i="1"/>
  <c r="CK365" i="1"/>
  <c r="CI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K364" i="1"/>
  <c r="DI364" i="1"/>
  <c r="DG364" i="1"/>
  <c r="DE364" i="1"/>
  <c r="DA364" i="1"/>
  <c r="CY364" i="1"/>
  <c r="CW364" i="1"/>
  <c r="CU364" i="1"/>
  <c r="CS364" i="1"/>
  <c r="CQ364" i="1"/>
  <c r="CO364" i="1"/>
  <c r="CM364" i="1"/>
  <c r="CK364" i="1"/>
  <c r="CI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E364" i="1"/>
  <c r="BC364" i="1"/>
  <c r="BA364" i="1"/>
  <c r="AY364" i="1"/>
  <c r="AW364" i="1"/>
  <c r="AU364" i="1"/>
  <c r="AS364" i="1"/>
  <c r="AQ364" i="1"/>
  <c r="AO364" i="1"/>
  <c r="AM364" i="1"/>
  <c r="AJ364" i="1"/>
  <c r="DN364" i="1" s="1"/>
  <c r="AG364" i="1"/>
  <c r="AC364" i="1"/>
  <c r="Y364" i="1"/>
  <c r="W364" i="1"/>
  <c r="U364" i="1"/>
  <c r="S364" i="1"/>
  <c r="Q364" i="1"/>
  <c r="DN363" i="1"/>
  <c r="DK363" i="1"/>
  <c r="DI363" i="1"/>
  <c r="DG363" i="1"/>
  <c r="DE363" i="1"/>
  <c r="DC363" i="1"/>
  <c r="CY363" i="1"/>
  <c r="CW363" i="1"/>
  <c r="CU363" i="1"/>
  <c r="CS363" i="1"/>
  <c r="CQ363" i="1"/>
  <c r="CO363" i="1"/>
  <c r="CM363" i="1"/>
  <c r="CK363" i="1"/>
  <c r="CI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N362" i="1"/>
  <c r="DK362" i="1"/>
  <c r="DI362" i="1"/>
  <c r="DG362" i="1"/>
  <c r="DE362" i="1"/>
  <c r="DC362" i="1"/>
  <c r="CY362" i="1"/>
  <c r="CW362" i="1"/>
  <c r="CU362" i="1"/>
  <c r="CS362" i="1"/>
  <c r="CQ362" i="1"/>
  <c r="CO362" i="1"/>
  <c r="CM362" i="1"/>
  <c r="CK362" i="1"/>
  <c r="CI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N361" i="1"/>
  <c r="DK361" i="1"/>
  <c r="DI361" i="1"/>
  <c r="DG361" i="1"/>
  <c r="DE361" i="1"/>
  <c r="DC361" i="1"/>
  <c r="CY361" i="1"/>
  <c r="CW361" i="1"/>
  <c r="CU361" i="1"/>
  <c r="CS361" i="1"/>
  <c r="CQ361" i="1"/>
  <c r="CO361" i="1"/>
  <c r="CM361" i="1"/>
  <c r="CK361" i="1"/>
  <c r="CI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G361" i="1"/>
  <c r="AC361" i="1"/>
  <c r="Y361" i="1"/>
  <c r="W361" i="1"/>
  <c r="U361" i="1"/>
  <c r="S361" i="1"/>
  <c r="Q361" i="1"/>
  <c r="DN360" i="1"/>
  <c r="DK360" i="1"/>
  <c r="DI360" i="1"/>
  <c r="DG360" i="1"/>
  <c r="DE360" i="1"/>
  <c r="DC360" i="1"/>
  <c r="CY360" i="1"/>
  <c r="CW360" i="1"/>
  <c r="CU360" i="1"/>
  <c r="CS360" i="1"/>
  <c r="CQ360" i="1"/>
  <c r="CO360" i="1"/>
  <c r="CM360" i="1"/>
  <c r="CK360" i="1"/>
  <c r="CI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G360" i="1"/>
  <c r="AC360" i="1"/>
  <c r="Y360" i="1"/>
  <c r="W360" i="1"/>
  <c r="U360" i="1"/>
  <c r="S360" i="1"/>
  <c r="Q360" i="1"/>
  <c r="DN359" i="1"/>
  <c r="DK359" i="1"/>
  <c r="DI359" i="1"/>
  <c r="DG359" i="1"/>
  <c r="DE359" i="1"/>
  <c r="DC359" i="1"/>
  <c r="CY359" i="1"/>
  <c r="CW359" i="1"/>
  <c r="CU359" i="1"/>
  <c r="CS359" i="1"/>
  <c r="CQ359" i="1"/>
  <c r="CO359" i="1"/>
  <c r="CM359" i="1"/>
  <c r="CK359" i="1"/>
  <c r="CI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G359" i="1"/>
  <c r="AC359" i="1"/>
  <c r="Y359" i="1"/>
  <c r="W359" i="1"/>
  <c r="U359" i="1"/>
  <c r="S359" i="1"/>
  <c r="Q359" i="1"/>
  <c r="DN358" i="1"/>
  <c r="DK358" i="1"/>
  <c r="DI358" i="1"/>
  <c r="DG358" i="1"/>
  <c r="DE358" i="1"/>
  <c r="DA358" i="1"/>
  <c r="CY358" i="1"/>
  <c r="CW358" i="1"/>
  <c r="CU358" i="1"/>
  <c r="CS358" i="1"/>
  <c r="CQ358" i="1"/>
  <c r="CO358" i="1"/>
  <c r="CM358" i="1"/>
  <c r="CK358" i="1"/>
  <c r="CI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E358" i="1"/>
  <c r="BC358" i="1"/>
  <c r="BA358" i="1"/>
  <c r="AY358" i="1"/>
  <c r="AW358" i="1"/>
  <c r="AU358" i="1"/>
  <c r="AS358" i="1"/>
  <c r="AQ358" i="1"/>
  <c r="AO358" i="1"/>
  <c r="AM358" i="1"/>
  <c r="AK358" i="1"/>
  <c r="AG358" i="1"/>
  <c r="AC358" i="1"/>
  <c r="Y358" i="1"/>
  <c r="W358" i="1"/>
  <c r="U358" i="1"/>
  <c r="S358" i="1"/>
  <c r="Q358" i="1"/>
  <c r="DN357" i="1"/>
  <c r="DK357" i="1"/>
  <c r="DI357" i="1"/>
  <c r="DG357" i="1"/>
  <c r="DE357" i="1"/>
  <c r="DC357" i="1"/>
  <c r="CY357" i="1"/>
  <c r="CW357" i="1"/>
  <c r="CU357" i="1"/>
  <c r="CS357" i="1"/>
  <c r="CQ357" i="1"/>
  <c r="CO357" i="1"/>
  <c r="CM357" i="1"/>
  <c r="CK357" i="1"/>
  <c r="CI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G357" i="1"/>
  <c r="AC357" i="1"/>
  <c r="Y357" i="1"/>
  <c r="W357" i="1"/>
  <c r="U357" i="1"/>
  <c r="S357" i="1"/>
  <c r="Q357" i="1"/>
  <c r="DN356" i="1"/>
  <c r="DK356" i="1"/>
  <c r="DI356" i="1"/>
  <c r="DG356" i="1"/>
  <c r="DE356" i="1"/>
  <c r="DA356" i="1"/>
  <c r="CY356" i="1"/>
  <c r="CW356" i="1"/>
  <c r="CU356" i="1"/>
  <c r="CS356" i="1"/>
  <c r="CQ356" i="1"/>
  <c r="CO356" i="1"/>
  <c r="CM356" i="1"/>
  <c r="CK356" i="1"/>
  <c r="CI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E356" i="1"/>
  <c r="BC356" i="1"/>
  <c r="BA356" i="1"/>
  <c r="AY356" i="1"/>
  <c r="AW356" i="1"/>
  <c r="AU356" i="1"/>
  <c r="AS356" i="1"/>
  <c r="AQ356" i="1"/>
  <c r="AO356" i="1"/>
  <c r="AM356" i="1"/>
  <c r="AK356" i="1"/>
  <c r="AG356" i="1"/>
  <c r="AC356" i="1"/>
  <c r="Y356" i="1"/>
  <c r="W356" i="1"/>
  <c r="U356" i="1"/>
  <c r="S356" i="1"/>
  <c r="Q356" i="1"/>
  <c r="DN355" i="1"/>
  <c r="DK355" i="1"/>
  <c r="DI355" i="1"/>
  <c r="DG355" i="1"/>
  <c r="DE355" i="1"/>
  <c r="DA355" i="1"/>
  <c r="CY355" i="1"/>
  <c r="CW355" i="1"/>
  <c r="CU355" i="1"/>
  <c r="CS355" i="1"/>
  <c r="CQ355" i="1"/>
  <c r="CO355" i="1"/>
  <c r="CM355" i="1"/>
  <c r="CK355" i="1"/>
  <c r="CI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E355" i="1"/>
  <c r="BC355" i="1"/>
  <c r="BA355" i="1"/>
  <c r="AY355" i="1"/>
  <c r="AW355" i="1"/>
  <c r="AU355" i="1"/>
  <c r="AS355" i="1"/>
  <c r="AQ355" i="1"/>
  <c r="AO355" i="1"/>
  <c r="AM355" i="1"/>
  <c r="AK355" i="1"/>
  <c r="AG355" i="1"/>
  <c r="AC355" i="1"/>
  <c r="Y355" i="1"/>
  <c r="W355" i="1"/>
  <c r="U355" i="1"/>
  <c r="S355" i="1"/>
  <c r="Q355" i="1"/>
  <c r="DN354" i="1"/>
  <c r="DK354" i="1"/>
  <c r="DI354" i="1"/>
  <c r="DG354" i="1"/>
  <c r="DE354" i="1"/>
  <c r="DC354" i="1"/>
  <c r="CY354" i="1"/>
  <c r="CW354" i="1"/>
  <c r="CU354" i="1"/>
  <c r="CS354" i="1"/>
  <c r="CQ354" i="1"/>
  <c r="CO354" i="1"/>
  <c r="CM354" i="1"/>
  <c r="CK354" i="1"/>
  <c r="CI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G354" i="1"/>
  <c r="AC354" i="1"/>
  <c r="Y354" i="1"/>
  <c r="W354" i="1"/>
  <c r="U354" i="1"/>
  <c r="S354" i="1"/>
  <c r="Q354" i="1"/>
  <c r="DN353" i="1"/>
  <c r="DK353" i="1"/>
  <c r="DI353" i="1"/>
  <c r="DG353" i="1"/>
  <c r="DE353" i="1"/>
  <c r="DC353" i="1"/>
  <c r="CY353" i="1"/>
  <c r="CW353" i="1"/>
  <c r="CU353" i="1"/>
  <c r="CS353" i="1"/>
  <c r="CQ353" i="1"/>
  <c r="CO353" i="1"/>
  <c r="CM353" i="1"/>
  <c r="CK353" i="1"/>
  <c r="CI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G353" i="1"/>
  <c r="AC353" i="1"/>
  <c r="Y353" i="1"/>
  <c r="W353" i="1"/>
  <c r="U353" i="1"/>
  <c r="S353" i="1"/>
  <c r="Q353" i="1"/>
  <c r="DN352" i="1"/>
  <c r="DK352" i="1"/>
  <c r="DI352" i="1"/>
  <c r="DG352" i="1"/>
  <c r="DE352" i="1"/>
  <c r="DC352" i="1"/>
  <c r="CY352" i="1"/>
  <c r="CW352" i="1"/>
  <c r="CU352" i="1"/>
  <c r="CS352" i="1"/>
  <c r="CQ352" i="1"/>
  <c r="CO352" i="1"/>
  <c r="CM352" i="1"/>
  <c r="CK352" i="1"/>
  <c r="CI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G352" i="1"/>
  <c r="AC352" i="1"/>
  <c r="Y352" i="1"/>
  <c r="W352" i="1"/>
  <c r="U352" i="1"/>
  <c r="S352" i="1"/>
  <c r="Q352" i="1"/>
  <c r="DN351" i="1"/>
  <c r="DK351" i="1"/>
  <c r="DI351" i="1"/>
  <c r="DG351" i="1"/>
  <c r="DE351" i="1"/>
  <c r="DC351" i="1"/>
  <c r="CY351" i="1"/>
  <c r="CW351" i="1"/>
  <c r="CU351" i="1"/>
  <c r="CS351" i="1"/>
  <c r="CQ351" i="1"/>
  <c r="CO351" i="1"/>
  <c r="CM351" i="1"/>
  <c r="CK351" i="1"/>
  <c r="CI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G351" i="1"/>
  <c r="AC351" i="1"/>
  <c r="Y351" i="1"/>
  <c r="W351" i="1"/>
  <c r="U351" i="1"/>
  <c r="S351" i="1"/>
  <c r="Q351" i="1"/>
  <c r="DN350" i="1"/>
  <c r="DK350" i="1"/>
  <c r="DI350" i="1"/>
  <c r="DG350" i="1"/>
  <c r="DE350" i="1"/>
  <c r="DC350" i="1"/>
  <c r="CY350" i="1"/>
  <c r="CW350" i="1"/>
  <c r="CU350" i="1"/>
  <c r="CS350" i="1"/>
  <c r="CQ350" i="1"/>
  <c r="CO350" i="1"/>
  <c r="CM350" i="1"/>
  <c r="CK350" i="1"/>
  <c r="CI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Q350" i="1"/>
  <c r="DK349" i="1"/>
  <c r="DI349" i="1"/>
  <c r="DG349" i="1"/>
  <c r="DE349" i="1"/>
  <c r="DC349" i="1"/>
  <c r="CY349" i="1"/>
  <c r="CW349" i="1"/>
  <c r="CU349" i="1"/>
  <c r="CS349" i="1"/>
  <c r="CQ349" i="1"/>
  <c r="CO349" i="1"/>
  <c r="CM349" i="1"/>
  <c r="CK349" i="1"/>
  <c r="CI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J349" i="1"/>
  <c r="AK349" i="1" s="1"/>
  <c r="AG349" i="1"/>
  <c r="AC349" i="1"/>
  <c r="Y349" i="1"/>
  <c r="W349" i="1"/>
  <c r="U349" i="1"/>
  <c r="S349" i="1"/>
  <c r="Q349" i="1"/>
  <c r="DN348" i="1"/>
  <c r="DK348" i="1"/>
  <c r="DI348" i="1"/>
  <c r="DG348" i="1"/>
  <c r="DE348" i="1"/>
  <c r="DA348" i="1"/>
  <c r="CY348" i="1"/>
  <c r="CW348" i="1"/>
  <c r="CU348" i="1"/>
  <c r="CS348" i="1"/>
  <c r="CQ348" i="1"/>
  <c r="CO348" i="1"/>
  <c r="CM348" i="1"/>
  <c r="CK348" i="1"/>
  <c r="CI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E348" i="1"/>
  <c r="BC348" i="1"/>
  <c r="BA348" i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N347" i="1"/>
  <c r="DK347" i="1"/>
  <c r="DI347" i="1"/>
  <c r="DG347" i="1"/>
  <c r="DE347" i="1"/>
  <c r="DC347" i="1"/>
  <c r="CY347" i="1"/>
  <c r="CW347" i="1"/>
  <c r="CU347" i="1"/>
  <c r="CS347" i="1"/>
  <c r="CQ347" i="1"/>
  <c r="CO347" i="1"/>
  <c r="CM347" i="1"/>
  <c r="CK347" i="1"/>
  <c r="CI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I346" i="1" s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M346" i="1"/>
  <c r="DL346" i="1"/>
  <c r="DJ346" i="1"/>
  <c r="DH346" i="1"/>
  <c r="DF346" i="1"/>
  <c r="DD346" i="1"/>
  <c r="DB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BB346" i="1"/>
  <c r="AZ346" i="1"/>
  <c r="AX346" i="1"/>
  <c r="AV346" i="1"/>
  <c r="AT346" i="1"/>
  <c r="AR346" i="1"/>
  <c r="AP346" i="1"/>
  <c r="AN346" i="1"/>
  <c r="AL346" i="1"/>
  <c r="AI346" i="1"/>
  <c r="AH346" i="1"/>
  <c r="AF346" i="1"/>
  <c r="AE346" i="1"/>
  <c r="AD346" i="1"/>
  <c r="AB346" i="1"/>
  <c r="AA346" i="1"/>
  <c r="Z346" i="1"/>
  <c r="X346" i="1"/>
  <c r="V346" i="1"/>
  <c r="T346" i="1"/>
  <c r="R346" i="1"/>
  <c r="P346" i="1"/>
  <c r="DN345" i="1"/>
  <c r="DK345" i="1"/>
  <c r="DI345" i="1"/>
  <c r="DG345" i="1"/>
  <c r="DE345" i="1"/>
  <c r="DA345" i="1"/>
  <c r="CY345" i="1"/>
  <c r="CW345" i="1"/>
  <c r="CU345" i="1"/>
  <c r="CS345" i="1"/>
  <c r="CQ345" i="1"/>
  <c r="CO345" i="1"/>
  <c r="CM345" i="1"/>
  <c r="CK345" i="1"/>
  <c r="CI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E345" i="1"/>
  <c r="BC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U345" i="1"/>
  <c r="S345" i="1"/>
  <c r="Q345" i="1"/>
  <c r="DN344" i="1"/>
  <c r="DK344" i="1"/>
  <c r="DI344" i="1"/>
  <c r="DG344" i="1"/>
  <c r="DE344" i="1"/>
  <c r="DC344" i="1"/>
  <c r="CY344" i="1"/>
  <c r="CW344" i="1"/>
  <c r="CU344" i="1"/>
  <c r="CS344" i="1"/>
  <c r="CQ344" i="1"/>
  <c r="CO344" i="1"/>
  <c r="CM344" i="1"/>
  <c r="CK344" i="1"/>
  <c r="CI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U344" i="1"/>
  <c r="S344" i="1"/>
  <c r="Q344" i="1"/>
  <c r="DN343" i="1"/>
  <c r="DK343" i="1"/>
  <c r="DI343" i="1"/>
  <c r="DG343" i="1"/>
  <c r="DE343" i="1"/>
  <c r="DC343" i="1"/>
  <c r="CY343" i="1"/>
  <c r="CW343" i="1"/>
  <c r="CU343" i="1"/>
  <c r="CS343" i="1"/>
  <c r="CQ343" i="1"/>
  <c r="CO343" i="1"/>
  <c r="CM343" i="1"/>
  <c r="CK343" i="1"/>
  <c r="CI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N342" i="1"/>
  <c r="DK342" i="1"/>
  <c r="DI342" i="1"/>
  <c r="DG342" i="1"/>
  <c r="DE342" i="1"/>
  <c r="DC342" i="1"/>
  <c r="CY342" i="1"/>
  <c r="CW342" i="1"/>
  <c r="CU342" i="1"/>
  <c r="CS342" i="1"/>
  <c r="CQ342" i="1"/>
  <c r="CO342" i="1"/>
  <c r="CM342" i="1"/>
  <c r="CK342" i="1"/>
  <c r="CI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G342" i="1"/>
  <c r="AC342" i="1"/>
  <c r="Y342" i="1"/>
  <c r="W342" i="1"/>
  <c r="U342" i="1"/>
  <c r="S342" i="1"/>
  <c r="Q342" i="1"/>
  <c r="DN341" i="1"/>
  <c r="DK341" i="1"/>
  <c r="DI341" i="1"/>
  <c r="DG341" i="1"/>
  <c r="DE341" i="1"/>
  <c r="DC341" i="1"/>
  <c r="CY341" i="1"/>
  <c r="CW341" i="1"/>
  <c r="CU341" i="1"/>
  <c r="CS341" i="1"/>
  <c r="CQ341" i="1"/>
  <c r="CO341" i="1"/>
  <c r="CM341" i="1"/>
  <c r="CK341" i="1"/>
  <c r="CI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G341" i="1"/>
  <c r="AC341" i="1"/>
  <c r="Y341" i="1"/>
  <c r="W341" i="1"/>
  <c r="U341" i="1"/>
  <c r="S341" i="1"/>
  <c r="Q341" i="1"/>
  <c r="DN340" i="1"/>
  <c r="DK340" i="1"/>
  <c r="DI340" i="1"/>
  <c r="DG340" i="1"/>
  <c r="DE340" i="1"/>
  <c r="DC340" i="1"/>
  <c r="CY340" i="1"/>
  <c r="CW340" i="1"/>
  <c r="CU340" i="1"/>
  <c r="CS340" i="1"/>
  <c r="CQ340" i="1"/>
  <c r="CO340" i="1"/>
  <c r="CM340" i="1"/>
  <c r="CK340" i="1"/>
  <c r="CI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G340" i="1"/>
  <c r="AC340" i="1"/>
  <c r="Y340" i="1"/>
  <c r="W340" i="1"/>
  <c r="U340" i="1"/>
  <c r="S340" i="1"/>
  <c r="Q340" i="1"/>
  <c r="DN339" i="1"/>
  <c r="DK339" i="1"/>
  <c r="DI339" i="1"/>
  <c r="DG339" i="1"/>
  <c r="DE339" i="1"/>
  <c r="DA339" i="1"/>
  <c r="CY339" i="1"/>
  <c r="CW339" i="1"/>
  <c r="CU339" i="1"/>
  <c r="CS339" i="1"/>
  <c r="CQ339" i="1"/>
  <c r="CO339" i="1"/>
  <c r="CM339" i="1"/>
  <c r="CK339" i="1"/>
  <c r="CI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E339" i="1"/>
  <c r="BC339" i="1"/>
  <c r="BA339" i="1"/>
  <c r="AY339" i="1"/>
  <c r="AW339" i="1"/>
  <c r="AU339" i="1"/>
  <c r="AS339" i="1"/>
  <c r="AQ339" i="1"/>
  <c r="AO339" i="1"/>
  <c r="AM339" i="1"/>
  <c r="AK339" i="1"/>
  <c r="AG339" i="1"/>
  <c r="AC339" i="1"/>
  <c r="Y339" i="1"/>
  <c r="W339" i="1"/>
  <c r="U339" i="1"/>
  <c r="S339" i="1"/>
  <c r="Q339" i="1"/>
  <c r="DN338" i="1"/>
  <c r="DK338" i="1"/>
  <c r="DI338" i="1"/>
  <c r="DG338" i="1"/>
  <c r="DE338" i="1"/>
  <c r="DA338" i="1"/>
  <c r="CY338" i="1"/>
  <c r="CW338" i="1"/>
  <c r="CU338" i="1"/>
  <c r="CS338" i="1"/>
  <c r="CQ338" i="1"/>
  <c r="CO338" i="1"/>
  <c r="CM338" i="1"/>
  <c r="CK338" i="1"/>
  <c r="CI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E338" i="1"/>
  <c r="BC338" i="1"/>
  <c r="BA338" i="1"/>
  <c r="AY338" i="1"/>
  <c r="AW338" i="1"/>
  <c r="AU338" i="1"/>
  <c r="AS338" i="1"/>
  <c r="AQ338" i="1"/>
  <c r="AO338" i="1"/>
  <c r="AM338" i="1"/>
  <c r="AK338" i="1"/>
  <c r="AG338" i="1"/>
  <c r="AC338" i="1"/>
  <c r="Y338" i="1"/>
  <c r="W338" i="1"/>
  <c r="U338" i="1"/>
  <c r="S338" i="1"/>
  <c r="Q338" i="1"/>
  <c r="DN337" i="1"/>
  <c r="DK337" i="1"/>
  <c r="DI337" i="1"/>
  <c r="DG337" i="1"/>
  <c r="DE337" i="1"/>
  <c r="DC337" i="1"/>
  <c r="CY337" i="1"/>
  <c r="CW337" i="1"/>
  <c r="CU337" i="1"/>
  <c r="CS337" i="1"/>
  <c r="CQ337" i="1"/>
  <c r="CO337" i="1"/>
  <c r="CM337" i="1"/>
  <c r="CK337" i="1"/>
  <c r="CI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G337" i="1"/>
  <c r="AC337" i="1"/>
  <c r="Y337" i="1"/>
  <c r="W337" i="1"/>
  <c r="U337" i="1"/>
  <c r="S337" i="1"/>
  <c r="Q337" i="1"/>
  <c r="DN336" i="1"/>
  <c r="DK336" i="1"/>
  <c r="DI336" i="1"/>
  <c r="DG336" i="1"/>
  <c r="DE336" i="1"/>
  <c r="DC336" i="1"/>
  <c r="CY336" i="1"/>
  <c r="CW336" i="1"/>
  <c r="CU336" i="1"/>
  <c r="CS336" i="1"/>
  <c r="CQ336" i="1"/>
  <c r="CO336" i="1"/>
  <c r="CM336" i="1"/>
  <c r="CK336" i="1"/>
  <c r="CI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G336" i="1"/>
  <c r="AC336" i="1"/>
  <c r="Y336" i="1"/>
  <c r="W336" i="1"/>
  <c r="U336" i="1"/>
  <c r="S336" i="1"/>
  <c r="Q336" i="1"/>
  <c r="DN335" i="1"/>
  <c r="DK335" i="1"/>
  <c r="DI335" i="1"/>
  <c r="DG335" i="1"/>
  <c r="DE335" i="1"/>
  <c r="DC335" i="1"/>
  <c r="CY335" i="1"/>
  <c r="CW335" i="1"/>
  <c r="CU335" i="1"/>
  <c r="CS335" i="1"/>
  <c r="CQ335" i="1"/>
  <c r="CO335" i="1"/>
  <c r="CM335" i="1"/>
  <c r="CK335" i="1"/>
  <c r="CI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G335" i="1"/>
  <c r="AC335" i="1"/>
  <c r="Y335" i="1"/>
  <c r="W335" i="1"/>
  <c r="U335" i="1"/>
  <c r="S335" i="1"/>
  <c r="Q335" i="1"/>
  <c r="DN334" i="1"/>
  <c r="DK334" i="1"/>
  <c r="DI334" i="1"/>
  <c r="DG334" i="1"/>
  <c r="DE334" i="1"/>
  <c r="DA334" i="1"/>
  <c r="CY334" i="1"/>
  <c r="CW334" i="1"/>
  <c r="CU334" i="1"/>
  <c r="CS334" i="1"/>
  <c r="CQ334" i="1"/>
  <c r="CO334" i="1"/>
  <c r="CM334" i="1"/>
  <c r="CK334" i="1"/>
  <c r="CI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E334" i="1"/>
  <c r="BC334" i="1"/>
  <c r="BA334" i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N333" i="1"/>
  <c r="DK333" i="1"/>
  <c r="DI333" i="1"/>
  <c r="DG333" i="1"/>
  <c r="DE333" i="1"/>
  <c r="DC333" i="1"/>
  <c r="CY333" i="1"/>
  <c r="CW333" i="1"/>
  <c r="CU333" i="1"/>
  <c r="CS333" i="1"/>
  <c r="CQ333" i="1"/>
  <c r="CO333" i="1"/>
  <c r="CM333" i="1"/>
  <c r="CK333" i="1"/>
  <c r="CI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N332" i="1"/>
  <c r="DK332" i="1"/>
  <c r="DI332" i="1"/>
  <c r="DG332" i="1"/>
  <c r="DE332" i="1"/>
  <c r="DC332" i="1"/>
  <c r="CY332" i="1"/>
  <c r="CW332" i="1"/>
  <c r="CU332" i="1"/>
  <c r="CS332" i="1"/>
  <c r="CQ332" i="1"/>
  <c r="CO332" i="1"/>
  <c r="CM332" i="1"/>
  <c r="CK332" i="1"/>
  <c r="CI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N331" i="1"/>
  <c r="DK331" i="1"/>
  <c r="DI331" i="1"/>
  <c r="DG331" i="1"/>
  <c r="DE331" i="1"/>
  <c r="DC331" i="1"/>
  <c r="CY331" i="1"/>
  <c r="CW331" i="1"/>
  <c r="CU331" i="1"/>
  <c r="CS331" i="1"/>
  <c r="CQ331" i="1"/>
  <c r="CO331" i="1"/>
  <c r="CM331" i="1"/>
  <c r="CK331" i="1"/>
  <c r="CI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G331" i="1"/>
  <c r="AC331" i="1"/>
  <c r="Y331" i="1"/>
  <c r="W331" i="1"/>
  <c r="U331" i="1"/>
  <c r="S331" i="1"/>
  <c r="Q331" i="1"/>
  <c r="DM330" i="1"/>
  <c r="DL330" i="1"/>
  <c r="DJ330" i="1"/>
  <c r="DH330" i="1"/>
  <c r="DF330" i="1"/>
  <c r="DD330" i="1"/>
  <c r="DB330" i="1"/>
  <c r="CZ330" i="1"/>
  <c r="CX330" i="1"/>
  <c r="CV330" i="1"/>
  <c r="CT330" i="1"/>
  <c r="CR330" i="1"/>
  <c r="CP330" i="1"/>
  <c r="CN330" i="1"/>
  <c r="CL330" i="1"/>
  <c r="CJ330" i="1"/>
  <c r="CH330" i="1"/>
  <c r="CG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T330" i="1"/>
  <c r="AR330" i="1"/>
  <c r="AP330" i="1"/>
  <c r="AN330" i="1"/>
  <c r="AL330" i="1"/>
  <c r="AJ330" i="1"/>
  <c r="AI330" i="1"/>
  <c r="AH330" i="1"/>
  <c r="AF330" i="1"/>
  <c r="AE330" i="1"/>
  <c r="AD330" i="1"/>
  <c r="AB330" i="1"/>
  <c r="AA330" i="1"/>
  <c r="Z330" i="1"/>
  <c r="X330" i="1"/>
  <c r="V330" i="1"/>
  <c r="T330" i="1"/>
  <c r="R330" i="1"/>
  <c r="P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DN328" i="1"/>
  <c r="DK328" i="1"/>
  <c r="DI328" i="1"/>
  <c r="DG328" i="1"/>
  <c r="DE328" i="1"/>
  <c r="DA328" i="1"/>
  <c r="CY328" i="1"/>
  <c r="CW328" i="1"/>
  <c r="CU328" i="1"/>
  <c r="CS328" i="1"/>
  <c r="CQ328" i="1"/>
  <c r="CO328" i="1"/>
  <c r="CM328" i="1"/>
  <c r="CK328" i="1"/>
  <c r="CI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E328" i="1"/>
  <c r="BC328" i="1"/>
  <c r="BA328" i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N327" i="1"/>
  <c r="DK327" i="1"/>
  <c r="DI327" i="1"/>
  <c r="DG327" i="1"/>
  <c r="DE327" i="1"/>
  <c r="DC327" i="1"/>
  <c r="CY327" i="1"/>
  <c r="CW327" i="1"/>
  <c r="CU327" i="1"/>
  <c r="CS327" i="1"/>
  <c r="CQ327" i="1"/>
  <c r="CO327" i="1"/>
  <c r="CM327" i="1"/>
  <c r="CK327" i="1"/>
  <c r="CI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G327" i="1"/>
  <c r="AC327" i="1"/>
  <c r="Y327" i="1"/>
  <c r="W327" i="1"/>
  <c r="U327" i="1"/>
  <c r="S327" i="1"/>
  <c r="Q327" i="1"/>
  <c r="DK326" i="1"/>
  <c r="DI326" i="1"/>
  <c r="DG326" i="1"/>
  <c r="DE326" i="1"/>
  <c r="DC326" i="1"/>
  <c r="CY326" i="1"/>
  <c r="CW326" i="1"/>
  <c r="CU326" i="1"/>
  <c r="CS326" i="1"/>
  <c r="CQ326" i="1"/>
  <c r="CO326" i="1"/>
  <c r="CM326" i="1"/>
  <c r="CK326" i="1"/>
  <c r="CI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J326" i="1"/>
  <c r="DN326" i="1" s="1"/>
  <c r="AG326" i="1"/>
  <c r="AC326" i="1"/>
  <c r="Y326" i="1"/>
  <c r="W326" i="1"/>
  <c r="U326" i="1"/>
  <c r="S326" i="1"/>
  <c r="Q326" i="1"/>
  <c r="DN325" i="1"/>
  <c r="DK325" i="1"/>
  <c r="DI325" i="1"/>
  <c r="DG325" i="1"/>
  <c r="DE325" i="1"/>
  <c r="DC325" i="1"/>
  <c r="CY325" i="1"/>
  <c r="CW325" i="1"/>
  <c r="CU325" i="1"/>
  <c r="CS325" i="1"/>
  <c r="CQ325" i="1"/>
  <c r="CO325" i="1"/>
  <c r="CM325" i="1"/>
  <c r="CK325" i="1"/>
  <c r="CI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G325" i="1"/>
  <c r="AC325" i="1"/>
  <c r="Y325" i="1"/>
  <c r="W325" i="1"/>
  <c r="U325" i="1"/>
  <c r="S325" i="1"/>
  <c r="Q325" i="1"/>
  <c r="DN324" i="1"/>
  <c r="DK324" i="1"/>
  <c r="DI324" i="1"/>
  <c r="DG324" i="1"/>
  <c r="DE324" i="1"/>
  <c r="DC324" i="1"/>
  <c r="CY324" i="1"/>
  <c r="CW324" i="1"/>
  <c r="CU324" i="1"/>
  <c r="CS324" i="1"/>
  <c r="CQ324" i="1"/>
  <c r="CO324" i="1"/>
  <c r="CM324" i="1"/>
  <c r="CK324" i="1"/>
  <c r="CI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G324" i="1"/>
  <c r="AC324" i="1"/>
  <c r="Y324" i="1"/>
  <c r="W324" i="1"/>
  <c r="U324" i="1"/>
  <c r="S324" i="1"/>
  <c r="Q324" i="1"/>
  <c r="DN323" i="1"/>
  <c r="DK323" i="1"/>
  <c r="DI323" i="1"/>
  <c r="DG323" i="1"/>
  <c r="DE323" i="1"/>
  <c r="DC323" i="1"/>
  <c r="CY323" i="1"/>
  <c r="CW323" i="1"/>
  <c r="CU323" i="1"/>
  <c r="CS323" i="1"/>
  <c r="CQ323" i="1"/>
  <c r="CO323" i="1"/>
  <c r="CM323" i="1"/>
  <c r="CK323" i="1"/>
  <c r="CI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G323" i="1"/>
  <c r="AC323" i="1"/>
  <c r="Y323" i="1"/>
  <c r="W323" i="1"/>
  <c r="U323" i="1"/>
  <c r="S323" i="1"/>
  <c r="Q323" i="1"/>
  <c r="DN322" i="1"/>
  <c r="DK322" i="1"/>
  <c r="DI322" i="1"/>
  <c r="DG322" i="1"/>
  <c r="DE322" i="1"/>
  <c r="DC322" i="1"/>
  <c r="CY322" i="1"/>
  <c r="CW322" i="1"/>
  <c r="CU322" i="1"/>
  <c r="CS322" i="1"/>
  <c r="CQ322" i="1"/>
  <c r="CO322" i="1"/>
  <c r="CM322" i="1"/>
  <c r="CK322" i="1"/>
  <c r="CI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G322" i="1"/>
  <c r="AC322" i="1"/>
  <c r="Y322" i="1"/>
  <c r="W322" i="1"/>
  <c r="U322" i="1"/>
  <c r="S322" i="1"/>
  <c r="Q322" i="1"/>
  <c r="DN321" i="1"/>
  <c r="DK321" i="1"/>
  <c r="DI321" i="1"/>
  <c r="DG321" i="1"/>
  <c r="DE321" i="1"/>
  <c r="DA321" i="1"/>
  <c r="CY321" i="1"/>
  <c r="CW321" i="1"/>
  <c r="CU321" i="1"/>
  <c r="CS321" i="1"/>
  <c r="CQ321" i="1"/>
  <c r="CO321" i="1"/>
  <c r="CM321" i="1"/>
  <c r="CK321" i="1"/>
  <c r="CI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E321" i="1"/>
  <c r="BC321" i="1"/>
  <c r="BA321" i="1"/>
  <c r="AY321" i="1"/>
  <c r="AW321" i="1"/>
  <c r="AU321" i="1"/>
  <c r="AS321" i="1"/>
  <c r="AQ321" i="1"/>
  <c r="AO321" i="1"/>
  <c r="AM321" i="1"/>
  <c r="AK321" i="1"/>
  <c r="AG321" i="1"/>
  <c r="AC321" i="1"/>
  <c r="Y321" i="1"/>
  <c r="W321" i="1"/>
  <c r="U321" i="1"/>
  <c r="S321" i="1"/>
  <c r="Q321" i="1"/>
  <c r="DN320" i="1"/>
  <c r="DK320" i="1"/>
  <c r="DI320" i="1"/>
  <c r="DG320" i="1"/>
  <c r="DE320" i="1"/>
  <c r="DA320" i="1"/>
  <c r="CY320" i="1"/>
  <c r="CW320" i="1"/>
  <c r="CU320" i="1"/>
  <c r="CS320" i="1"/>
  <c r="CQ320" i="1"/>
  <c r="CO320" i="1"/>
  <c r="CM320" i="1"/>
  <c r="CK320" i="1"/>
  <c r="CI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E320" i="1"/>
  <c r="BC320" i="1"/>
  <c r="BA320" i="1"/>
  <c r="AY320" i="1"/>
  <c r="AW320" i="1"/>
  <c r="AU320" i="1"/>
  <c r="AS320" i="1"/>
  <c r="AQ320" i="1"/>
  <c r="AO320" i="1"/>
  <c r="AM320" i="1"/>
  <c r="AK320" i="1"/>
  <c r="AG320" i="1"/>
  <c r="AC320" i="1"/>
  <c r="Y320" i="1"/>
  <c r="W320" i="1"/>
  <c r="U320" i="1"/>
  <c r="S320" i="1"/>
  <c r="Q320" i="1"/>
  <c r="DN319" i="1"/>
  <c r="DK319" i="1"/>
  <c r="DI319" i="1"/>
  <c r="DG319" i="1"/>
  <c r="DE319" i="1"/>
  <c r="DA319" i="1"/>
  <c r="CY319" i="1"/>
  <c r="CW319" i="1"/>
  <c r="CU319" i="1"/>
  <c r="CS319" i="1"/>
  <c r="CQ319" i="1"/>
  <c r="CO319" i="1"/>
  <c r="CM319" i="1"/>
  <c r="CK319" i="1"/>
  <c r="CI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E319" i="1"/>
  <c r="BC319" i="1"/>
  <c r="BA319" i="1"/>
  <c r="AY319" i="1"/>
  <c r="AW319" i="1"/>
  <c r="AU319" i="1"/>
  <c r="AS319" i="1"/>
  <c r="AQ319" i="1"/>
  <c r="AO319" i="1"/>
  <c r="AM319" i="1"/>
  <c r="AK319" i="1"/>
  <c r="AG319" i="1"/>
  <c r="AC319" i="1"/>
  <c r="Y319" i="1"/>
  <c r="W319" i="1"/>
  <c r="U319" i="1"/>
  <c r="S319" i="1"/>
  <c r="Q319" i="1"/>
  <c r="DN318" i="1"/>
  <c r="DK318" i="1"/>
  <c r="DI318" i="1"/>
  <c r="DG318" i="1"/>
  <c r="DE318" i="1"/>
  <c r="DA318" i="1"/>
  <c r="CY318" i="1"/>
  <c r="CW318" i="1"/>
  <c r="CU318" i="1"/>
  <c r="CS318" i="1"/>
  <c r="CQ318" i="1"/>
  <c r="CO318" i="1"/>
  <c r="CM318" i="1"/>
  <c r="CK318" i="1"/>
  <c r="CI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E318" i="1"/>
  <c r="BC318" i="1"/>
  <c r="BA318" i="1"/>
  <c r="AY318" i="1"/>
  <c r="AW318" i="1"/>
  <c r="AU318" i="1"/>
  <c r="AS318" i="1"/>
  <c r="AQ318" i="1"/>
  <c r="AO318" i="1"/>
  <c r="AM318" i="1"/>
  <c r="AK318" i="1"/>
  <c r="AG318" i="1"/>
  <c r="AC318" i="1"/>
  <c r="Y318" i="1"/>
  <c r="W318" i="1"/>
  <c r="U318" i="1"/>
  <c r="S318" i="1"/>
  <c r="Q318" i="1"/>
  <c r="DN317" i="1"/>
  <c r="DK317" i="1"/>
  <c r="DI317" i="1"/>
  <c r="DG317" i="1"/>
  <c r="DE317" i="1"/>
  <c r="DC317" i="1"/>
  <c r="CY317" i="1"/>
  <c r="CW317" i="1"/>
  <c r="CU317" i="1"/>
  <c r="CS317" i="1"/>
  <c r="CQ317" i="1"/>
  <c r="CO317" i="1"/>
  <c r="CM317" i="1"/>
  <c r="CK317" i="1"/>
  <c r="CI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G317" i="1"/>
  <c r="AC317" i="1"/>
  <c r="Y317" i="1"/>
  <c r="W317" i="1"/>
  <c r="U317" i="1"/>
  <c r="S317" i="1"/>
  <c r="Q317" i="1"/>
  <c r="DM316" i="1"/>
  <c r="DL316" i="1"/>
  <c r="DJ316" i="1"/>
  <c r="DH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G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I316" i="1"/>
  <c r="AH316" i="1"/>
  <c r="AF316" i="1"/>
  <c r="AE316" i="1"/>
  <c r="AD316" i="1"/>
  <c r="AB316" i="1"/>
  <c r="AA316" i="1"/>
  <c r="Z316" i="1"/>
  <c r="X316" i="1"/>
  <c r="V316" i="1"/>
  <c r="T316" i="1"/>
  <c r="R316" i="1"/>
  <c r="P316" i="1"/>
  <c r="DN315" i="1"/>
  <c r="DK315" i="1"/>
  <c r="DI315" i="1"/>
  <c r="DG315" i="1"/>
  <c r="DE315" i="1"/>
  <c r="DA315" i="1"/>
  <c r="CY315" i="1"/>
  <c r="CW315" i="1"/>
  <c r="CU315" i="1"/>
  <c r="CS315" i="1"/>
  <c r="CQ315" i="1"/>
  <c r="CO315" i="1"/>
  <c r="CM315" i="1"/>
  <c r="CK315" i="1"/>
  <c r="CI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E315" i="1"/>
  <c r="BC315" i="1"/>
  <c r="BA315" i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N314" i="1"/>
  <c r="DK314" i="1"/>
  <c r="DI314" i="1"/>
  <c r="DG314" i="1"/>
  <c r="DE314" i="1"/>
  <c r="DA314" i="1"/>
  <c r="CY314" i="1"/>
  <c r="CW314" i="1"/>
  <c r="CU314" i="1"/>
  <c r="CS314" i="1"/>
  <c r="CQ314" i="1"/>
  <c r="CO314" i="1"/>
  <c r="CM314" i="1"/>
  <c r="CK314" i="1"/>
  <c r="CI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E314" i="1"/>
  <c r="BC314" i="1"/>
  <c r="BA314" i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N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Q313" i="1"/>
  <c r="DN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N311" i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G311" i="1"/>
  <c r="AC311" i="1"/>
  <c r="Y311" i="1"/>
  <c r="W311" i="1"/>
  <c r="U311" i="1"/>
  <c r="S311" i="1"/>
  <c r="Q311" i="1"/>
  <c r="DM310" i="1"/>
  <c r="DL310" i="1"/>
  <c r="DJ310" i="1"/>
  <c r="DH310" i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G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I310" i="1"/>
  <c r="AH310" i="1"/>
  <c r="AF310" i="1"/>
  <c r="AE310" i="1"/>
  <c r="AD310" i="1"/>
  <c r="AB310" i="1"/>
  <c r="AA310" i="1"/>
  <c r="Z310" i="1"/>
  <c r="X310" i="1"/>
  <c r="V310" i="1"/>
  <c r="T310" i="1"/>
  <c r="R310" i="1"/>
  <c r="P310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J309" i="1"/>
  <c r="AG309" i="1"/>
  <c r="AC309" i="1"/>
  <c r="Y309" i="1"/>
  <c r="W309" i="1"/>
  <c r="U309" i="1"/>
  <c r="S309" i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G308" i="1"/>
  <c r="AC308" i="1"/>
  <c r="Y308" i="1"/>
  <c r="W308" i="1"/>
  <c r="U308" i="1"/>
  <c r="S308" i="1"/>
  <c r="Q308" i="1"/>
  <c r="DN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G307" i="1"/>
  <c r="AC307" i="1"/>
  <c r="Y307" i="1"/>
  <c r="W307" i="1"/>
  <c r="U307" i="1"/>
  <c r="S307" i="1"/>
  <c r="Q307" i="1"/>
  <c r="DN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G306" i="1"/>
  <c r="AC306" i="1"/>
  <c r="Y306" i="1"/>
  <c r="W306" i="1"/>
  <c r="U306" i="1"/>
  <c r="S306" i="1"/>
  <c r="Q306" i="1"/>
  <c r="DN305" i="1"/>
  <c r="DK305" i="1"/>
  <c r="DI305" i="1"/>
  <c r="DG305" i="1"/>
  <c r="DE305" i="1"/>
  <c r="DA305" i="1"/>
  <c r="CY305" i="1"/>
  <c r="CW305" i="1"/>
  <c r="CU305" i="1"/>
  <c r="CS305" i="1"/>
  <c r="CQ305" i="1"/>
  <c r="CO305" i="1"/>
  <c r="CM305" i="1"/>
  <c r="CK305" i="1"/>
  <c r="CI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E305" i="1"/>
  <c r="BC305" i="1"/>
  <c r="BA305" i="1"/>
  <c r="AY305" i="1"/>
  <c r="AW305" i="1"/>
  <c r="AU305" i="1"/>
  <c r="AS305" i="1"/>
  <c r="AQ305" i="1"/>
  <c r="AO305" i="1"/>
  <c r="AM305" i="1"/>
  <c r="AK305" i="1"/>
  <c r="AG305" i="1"/>
  <c r="AC305" i="1"/>
  <c r="Y305" i="1"/>
  <c r="W305" i="1"/>
  <c r="U305" i="1"/>
  <c r="S305" i="1"/>
  <c r="Q305" i="1"/>
  <c r="DN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G304" i="1"/>
  <c r="AC304" i="1"/>
  <c r="Y304" i="1"/>
  <c r="W304" i="1"/>
  <c r="U304" i="1"/>
  <c r="S304" i="1"/>
  <c r="Q304" i="1"/>
  <c r="DN303" i="1"/>
  <c r="DM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G303" i="1"/>
  <c r="AC303" i="1"/>
  <c r="Y303" i="1"/>
  <c r="W303" i="1"/>
  <c r="U303" i="1"/>
  <c r="S303" i="1"/>
  <c r="Q303" i="1"/>
  <c r="DN302" i="1"/>
  <c r="DM295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G302" i="1"/>
  <c r="AC302" i="1"/>
  <c r="Y302" i="1"/>
  <c r="W302" i="1"/>
  <c r="U302" i="1"/>
  <c r="S302" i="1"/>
  <c r="Q302" i="1"/>
  <c r="DN301" i="1"/>
  <c r="DK301" i="1"/>
  <c r="DI301" i="1"/>
  <c r="DG301" i="1"/>
  <c r="DE301" i="1"/>
  <c r="DA301" i="1"/>
  <c r="CY301" i="1"/>
  <c r="CW301" i="1"/>
  <c r="CU301" i="1"/>
  <c r="CS301" i="1"/>
  <c r="CQ301" i="1"/>
  <c r="CO301" i="1"/>
  <c r="CM301" i="1"/>
  <c r="CK301" i="1"/>
  <c r="CI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N300" i="1"/>
  <c r="DK300" i="1"/>
  <c r="DI300" i="1"/>
  <c r="DG300" i="1"/>
  <c r="DE300" i="1"/>
  <c r="DA300" i="1"/>
  <c r="CY300" i="1"/>
  <c r="CW300" i="1"/>
  <c r="CU300" i="1"/>
  <c r="CS300" i="1"/>
  <c r="CQ300" i="1"/>
  <c r="CO300" i="1"/>
  <c r="CM300" i="1"/>
  <c r="CK300" i="1"/>
  <c r="CI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E300" i="1"/>
  <c r="BC300" i="1"/>
  <c r="BA300" i="1"/>
  <c r="AY300" i="1"/>
  <c r="AW300" i="1"/>
  <c r="AU300" i="1"/>
  <c r="AS300" i="1"/>
  <c r="AQ300" i="1"/>
  <c r="AO300" i="1"/>
  <c r="AM300" i="1"/>
  <c r="AK300" i="1"/>
  <c r="AG300" i="1"/>
  <c r="AC300" i="1"/>
  <c r="Y300" i="1"/>
  <c r="W300" i="1"/>
  <c r="U300" i="1"/>
  <c r="S300" i="1"/>
  <c r="Q300" i="1"/>
  <c r="DN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G299" i="1"/>
  <c r="AC299" i="1"/>
  <c r="Y299" i="1"/>
  <c r="W299" i="1"/>
  <c r="U299" i="1"/>
  <c r="S299" i="1"/>
  <c r="Q299" i="1"/>
  <c r="DN298" i="1"/>
  <c r="DK298" i="1"/>
  <c r="DI298" i="1"/>
  <c r="DG298" i="1"/>
  <c r="DE298" i="1"/>
  <c r="DA298" i="1"/>
  <c r="CY298" i="1"/>
  <c r="CW298" i="1"/>
  <c r="CU298" i="1"/>
  <c r="CS298" i="1"/>
  <c r="CQ298" i="1"/>
  <c r="CO298" i="1"/>
  <c r="CM298" i="1"/>
  <c r="CK298" i="1"/>
  <c r="CI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E298" i="1"/>
  <c r="BC298" i="1"/>
  <c r="BA298" i="1"/>
  <c r="AY298" i="1"/>
  <c r="AW298" i="1"/>
  <c r="AU298" i="1"/>
  <c r="AS298" i="1"/>
  <c r="AQ298" i="1"/>
  <c r="AO298" i="1"/>
  <c r="AM298" i="1"/>
  <c r="AK298" i="1"/>
  <c r="AG298" i="1"/>
  <c r="AC298" i="1"/>
  <c r="Y298" i="1"/>
  <c r="W298" i="1"/>
  <c r="U298" i="1"/>
  <c r="S298" i="1"/>
  <c r="Q298" i="1"/>
  <c r="DN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G297" i="1"/>
  <c r="AC297" i="1"/>
  <c r="Y297" i="1"/>
  <c r="W297" i="1"/>
  <c r="U297" i="1"/>
  <c r="S297" i="1"/>
  <c r="Q297" i="1"/>
  <c r="DN296" i="1"/>
  <c r="DK296" i="1"/>
  <c r="DI296" i="1"/>
  <c r="DG296" i="1"/>
  <c r="DE296" i="1"/>
  <c r="DA296" i="1"/>
  <c r="CY296" i="1"/>
  <c r="CW296" i="1"/>
  <c r="CU296" i="1"/>
  <c r="CS296" i="1"/>
  <c r="CQ296" i="1"/>
  <c r="CO296" i="1"/>
  <c r="CM296" i="1"/>
  <c r="CK296" i="1"/>
  <c r="CI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E296" i="1"/>
  <c r="BC296" i="1"/>
  <c r="BA296" i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L295" i="1"/>
  <c r="DJ295" i="1"/>
  <c r="DH295" i="1"/>
  <c r="DF295" i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G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I295" i="1"/>
  <c r="AH295" i="1"/>
  <c r="AF295" i="1"/>
  <c r="AE295" i="1"/>
  <c r="AD295" i="1"/>
  <c r="AB295" i="1"/>
  <c r="AA295" i="1"/>
  <c r="Z295" i="1"/>
  <c r="X295" i="1"/>
  <c r="V295" i="1"/>
  <c r="T295" i="1"/>
  <c r="R295" i="1"/>
  <c r="P295" i="1"/>
  <c r="DN294" i="1"/>
  <c r="DN293" i="1" s="1"/>
  <c r="DK294" i="1"/>
  <c r="DK293" i="1" s="1"/>
  <c r="DI294" i="1"/>
  <c r="DI293" i="1" s="1"/>
  <c r="DG294" i="1"/>
  <c r="DG293" i="1" s="1"/>
  <c r="DE294" i="1"/>
  <c r="DC294" i="1"/>
  <c r="DC293" i="1" s="1"/>
  <c r="DA294" i="1"/>
  <c r="DA293" i="1" s="1"/>
  <c r="CY294" i="1"/>
  <c r="CY293" i="1" s="1"/>
  <c r="CW294" i="1"/>
  <c r="CW293" i="1" s="1"/>
  <c r="CU294" i="1"/>
  <c r="CU293" i="1" s="1"/>
  <c r="CS294" i="1"/>
  <c r="CS293" i="1" s="1"/>
  <c r="CQ294" i="1"/>
  <c r="CQ293" i="1" s="1"/>
  <c r="CO294" i="1"/>
  <c r="CO293" i="1" s="1"/>
  <c r="CM294" i="1"/>
  <c r="CM293" i="1" s="1"/>
  <c r="CK294" i="1"/>
  <c r="CK293" i="1" s="1"/>
  <c r="CI294" i="1"/>
  <c r="CI293" i="1" s="1"/>
  <c r="CE294" i="1"/>
  <c r="CE293" i="1" s="1"/>
  <c r="CC294" i="1"/>
  <c r="CC293" i="1" s="1"/>
  <c r="CA294" i="1"/>
  <c r="CA293" i="1" s="1"/>
  <c r="BY294" i="1"/>
  <c r="BY293" i="1" s="1"/>
  <c r="BW294" i="1"/>
  <c r="BW293" i="1" s="1"/>
  <c r="BU294" i="1"/>
  <c r="BS294" i="1"/>
  <c r="BS293" i="1" s="1"/>
  <c r="BQ294" i="1"/>
  <c r="BQ293" i="1" s="1"/>
  <c r="BO294" i="1"/>
  <c r="BO293" i="1" s="1"/>
  <c r="BM294" i="1"/>
  <c r="BM293" i="1" s="1"/>
  <c r="BK294" i="1"/>
  <c r="BK293" i="1" s="1"/>
  <c r="BI294" i="1"/>
  <c r="BG294" i="1"/>
  <c r="BG293" i="1" s="1"/>
  <c r="BE294" i="1"/>
  <c r="BE293" i="1" s="1"/>
  <c r="BC294" i="1"/>
  <c r="BC293" i="1" s="1"/>
  <c r="BA294" i="1"/>
  <c r="BA293" i="1" s="1"/>
  <c r="AY294" i="1"/>
  <c r="AY293" i="1" s="1"/>
  <c r="AW294" i="1"/>
  <c r="AW293" i="1" s="1"/>
  <c r="AU294" i="1"/>
  <c r="AU293" i="1" s="1"/>
  <c r="AS294" i="1"/>
  <c r="AS293" i="1" s="1"/>
  <c r="AQ294" i="1"/>
  <c r="AQ293" i="1" s="1"/>
  <c r="AO294" i="1"/>
  <c r="AO293" i="1" s="1"/>
  <c r="AM294" i="1"/>
  <c r="AM293" i="1" s="1"/>
  <c r="AK294" i="1"/>
  <c r="AG294" i="1"/>
  <c r="AG293" i="1" s="1"/>
  <c r="AC294" i="1"/>
  <c r="AC293" i="1" s="1"/>
  <c r="Y294" i="1"/>
  <c r="Y293" i="1" s="1"/>
  <c r="W294" i="1"/>
  <c r="W293" i="1" s="1"/>
  <c r="U294" i="1"/>
  <c r="U293" i="1" s="1"/>
  <c r="S294" i="1"/>
  <c r="S293" i="1" s="1"/>
  <c r="Q294" i="1"/>
  <c r="Q293" i="1" s="1"/>
  <c r="DM293" i="1"/>
  <c r="DL293" i="1"/>
  <c r="DJ293" i="1"/>
  <c r="DH293" i="1"/>
  <c r="DF293" i="1"/>
  <c r="DE293" i="1"/>
  <c r="DD293" i="1"/>
  <c r="DB293" i="1"/>
  <c r="CZ293" i="1"/>
  <c r="CX293" i="1"/>
  <c r="CV293" i="1"/>
  <c r="CT293" i="1"/>
  <c r="CR293" i="1"/>
  <c r="CP293" i="1"/>
  <c r="CN293" i="1"/>
  <c r="CL293" i="1"/>
  <c r="CJ293" i="1"/>
  <c r="CH293" i="1"/>
  <c r="CG293" i="1"/>
  <c r="CF293" i="1"/>
  <c r="CD293" i="1"/>
  <c r="CB293" i="1"/>
  <c r="BZ293" i="1"/>
  <c r="BX293" i="1"/>
  <c r="BV293" i="1"/>
  <c r="BU293" i="1"/>
  <c r="BT293" i="1"/>
  <c r="BR293" i="1"/>
  <c r="BP293" i="1"/>
  <c r="BN293" i="1"/>
  <c r="BL293" i="1"/>
  <c r="BJ293" i="1"/>
  <c r="BI293" i="1"/>
  <c r="BH293" i="1"/>
  <c r="BF293" i="1"/>
  <c r="BD293" i="1"/>
  <c r="BB293" i="1"/>
  <c r="AZ293" i="1"/>
  <c r="AX293" i="1"/>
  <c r="AV293" i="1"/>
  <c r="AT293" i="1"/>
  <c r="AR293" i="1"/>
  <c r="AP293" i="1"/>
  <c r="AN293" i="1"/>
  <c r="AL293" i="1"/>
  <c r="AK293" i="1"/>
  <c r="AJ293" i="1"/>
  <c r="AI293" i="1"/>
  <c r="AH293" i="1"/>
  <c r="AF293" i="1"/>
  <c r="AE293" i="1"/>
  <c r="AD293" i="1"/>
  <c r="AB293" i="1"/>
  <c r="AA293" i="1"/>
  <c r="Z293" i="1"/>
  <c r="X293" i="1"/>
  <c r="V293" i="1"/>
  <c r="T293" i="1"/>
  <c r="R293" i="1"/>
  <c r="P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Q292" i="1"/>
  <c r="DN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G291" i="1"/>
  <c r="AC291" i="1"/>
  <c r="Y291" i="1"/>
  <c r="W291" i="1"/>
  <c r="U291" i="1"/>
  <c r="S291" i="1"/>
  <c r="Q291" i="1"/>
  <c r="DN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G290" i="1"/>
  <c r="AC290" i="1"/>
  <c r="Y290" i="1"/>
  <c r="W290" i="1"/>
  <c r="U290" i="1"/>
  <c r="S290" i="1"/>
  <c r="Q290" i="1"/>
  <c r="DN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G289" i="1"/>
  <c r="AC289" i="1"/>
  <c r="Y289" i="1"/>
  <c r="W289" i="1"/>
  <c r="U289" i="1"/>
  <c r="S289" i="1"/>
  <c r="Q289" i="1"/>
  <c r="DN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G288" i="1"/>
  <c r="AC288" i="1"/>
  <c r="Y288" i="1"/>
  <c r="W288" i="1"/>
  <c r="U288" i="1"/>
  <c r="S288" i="1"/>
  <c r="Q288" i="1"/>
  <c r="DN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G287" i="1"/>
  <c r="AC287" i="1"/>
  <c r="Y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G286" i="1"/>
  <c r="AC286" i="1"/>
  <c r="Y286" i="1"/>
  <c r="W286" i="1"/>
  <c r="U286" i="1"/>
  <c r="S286" i="1"/>
  <c r="Q286" i="1"/>
  <c r="DN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G285" i="1"/>
  <c r="AC285" i="1"/>
  <c r="Y285" i="1"/>
  <c r="W285" i="1"/>
  <c r="U285" i="1"/>
  <c r="S285" i="1"/>
  <c r="Q285" i="1"/>
  <c r="DN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G284" i="1"/>
  <c r="AC284" i="1"/>
  <c r="Y284" i="1"/>
  <c r="W284" i="1"/>
  <c r="U284" i="1"/>
  <c r="S284" i="1"/>
  <c r="Q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G283" i="1"/>
  <c r="AC283" i="1"/>
  <c r="Y283" i="1"/>
  <c r="W283" i="1"/>
  <c r="U283" i="1"/>
  <c r="S283" i="1"/>
  <c r="Q283" i="1"/>
  <c r="DN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G282" i="1"/>
  <c r="AC282" i="1"/>
  <c r="Y282" i="1"/>
  <c r="W282" i="1"/>
  <c r="U282" i="1"/>
  <c r="S282" i="1"/>
  <c r="Q282" i="1"/>
  <c r="DN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M280" i="1"/>
  <c r="DL280" i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G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I280" i="1"/>
  <c r="AH280" i="1"/>
  <c r="AF280" i="1"/>
  <c r="AE280" i="1"/>
  <c r="AD280" i="1"/>
  <c r="AB280" i="1"/>
  <c r="AA280" i="1"/>
  <c r="Z280" i="1"/>
  <c r="X280" i="1"/>
  <c r="V280" i="1"/>
  <c r="T280" i="1"/>
  <c r="R280" i="1"/>
  <c r="P280" i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G279" i="1"/>
  <c r="AC279" i="1"/>
  <c r="Y279" i="1"/>
  <c r="W279" i="1"/>
  <c r="U279" i="1"/>
  <c r="S279" i="1"/>
  <c r="Q279" i="1"/>
  <c r="DN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G278" i="1"/>
  <c r="AC278" i="1"/>
  <c r="Y278" i="1"/>
  <c r="W278" i="1"/>
  <c r="U278" i="1"/>
  <c r="S278" i="1"/>
  <c r="Q278" i="1"/>
  <c r="DN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G277" i="1"/>
  <c r="AC277" i="1"/>
  <c r="Y277" i="1"/>
  <c r="W277" i="1"/>
  <c r="U277" i="1"/>
  <c r="S277" i="1"/>
  <c r="Q277" i="1"/>
  <c r="DN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M275" i="1"/>
  <c r="DL275" i="1"/>
  <c r="DJ275" i="1"/>
  <c r="DH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G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N275" i="1"/>
  <c r="AL275" i="1"/>
  <c r="AJ275" i="1"/>
  <c r="AI275" i="1"/>
  <c r="AH275" i="1"/>
  <c r="AF275" i="1"/>
  <c r="AE275" i="1"/>
  <c r="AD275" i="1"/>
  <c r="AB275" i="1"/>
  <c r="AA275" i="1"/>
  <c r="Z275" i="1"/>
  <c r="X275" i="1"/>
  <c r="V275" i="1"/>
  <c r="T275" i="1"/>
  <c r="R275" i="1"/>
  <c r="P275" i="1"/>
  <c r="DN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G274" i="1"/>
  <c r="AC274" i="1"/>
  <c r="Y274" i="1"/>
  <c r="W274" i="1"/>
  <c r="U274" i="1"/>
  <c r="S274" i="1"/>
  <c r="Q274" i="1"/>
  <c r="DN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G273" i="1"/>
  <c r="AC273" i="1"/>
  <c r="Y273" i="1"/>
  <c r="W273" i="1"/>
  <c r="U273" i="1"/>
  <c r="S273" i="1"/>
  <c r="Q273" i="1"/>
  <c r="DN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G272" i="1"/>
  <c r="AC272" i="1"/>
  <c r="Y272" i="1"/>
  <c r="W272" i="1"/>
  <c r="U272" i="1"/>
  <c r="S272" i="1"/>
  <c r="Q272" i="1"/>
  <c r="DN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G271" i="1"/>
  <c r="AC271" i="1"/>
  <c r="Y271" i="1"/>
  <c r="W271" i="1"/>
  <c r="U271" i="1"/>
  <c r="S271" i="1"/>
  <c r="Q271" i="1"/>
  <c r="DN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G270" i="1"/>
  <c r="AC270" i="1"/>
  <c r="Y270" i="1"/>
  <c r="W270" i="1"/>
  <c r="U270" i="1"/>
  <c r="S270" i="1"/>
  <c r="Q270" i="1"/>
  <c r="DN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G269" i="1"/>
  <c r="AC269" i="1"/>
  <c r="Y269" i="1"/>
  <c r="W269" i="1"/>
  <c r="U269" i="1"/>
  <c r="S269" i="1"/>
  <c r="Q269" i="1"/>
  <c r="DM268" i="1"/>
  <c r="DL268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G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I268" i="1"/>
  <c r="AH268" i="1"/>
  <c r="AF268" i="1"/>
  <c r="AE268" i="1"/>
  <c r="AD268" i="1"/>
  <c r="AB268" i="1"/>
  <c r="AA268" i="1"/>
  <c r="Z268" i="1"/>
  <c r="X268" i="1"/>
  <c r="V268" i="1"/>
  <c r="T268" i="1"/>
  <c r="R268" i="1"/>
  <c r="P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G267" i="1"/>
  <c r="AC267" i="1"/>
  <c r="Y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G266" i="1"/>
  <c r="AC266" i="1"/>
  <c r="Y266" i="1"/>
  <c r="W266" i="1"/>
  <c r="U266" i="1"/>
  <c r="S266" i="1"/>
  <c r="Q266" i="1"/>
  <c r="DN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G265" i="1"/>
  <c r="AC265" i="1"/>
  <c r="Y265" i="1"/>
  <c r="W265" i="1"/>
  <c r="U265" i="1"/>
  <c r="S265" i="1"/>
  <c r="Q265" i="1"/>
  <c r="DN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G264" i="1"/>
  <c r="AC264" i="1"/>
  <c r="Y264" i="1"/>
  <c r="W264" i="1"/>
  <c r="U264" i="1"/>
  <c r="S264" i="1"/>
  <c r="Q264" i="1"/>
  <c r="DM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G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I263" i="1"/>
  <c r="AH263" i="1"/>
  <c r="AF263" i="1"/>
  <c r="AE263" i="1"/>
  <c r="AD263" i="1"/>
  <c r="AB263" i="1"/>
  <c r="AA263" i="1"/>
  <c r="Z263" i="1"/>
  <c r="X263" i="1"/>
  <c r="V263" i="1"/>
  <c r="T263" i="1"/>
  <c r="R263" i="1"/>
  <c r="P263" i="1"/>
  <c r="DN262" i="1"/>
  <c r="DA262" i="1"/>
  <c r="AU262" i="1"/>
  <c r="AS262" i="1"/>
  <c r="AQ262" i="1"/>
  <c r="AO262" i="1"/>
  <c r="AM262" i="1"/>
  <c r="AK262" i="1"/>
  <c r="AG262" i="1"/>
  <c r="AE262" i="1"/>
  <c r="AC262" i="1"/>
  <c r="Y262" i="1"/>
  <c r="W262" i="1"/>
  <c r="Q262" i="1"/>
  <c r="DN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G261" i="1"/>
  <c r="AE261" i="1"/>
  <c r="AC261" i="1"/>
  <c r="Y261" i="1"/>
  <c r="W261" i="1"/>
  <c r="U261" i="1"/>
  <c r="S261" i="1"/>
  <c r="Q261" i="1"/>
  <c r="DN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G260" i="1"/>
  <c r="AE260" i="1"/>
  <c r="AC260" i="1"/>
  <c r="Y260" i="1"/>
  <c r="W260" i="1"/>
  <c r="U260" i="1"/>
  <c r="S260" i="1"/>
  <c r="Q260" i="1"/>
  <c r="DN259" i="1"/>
  <c r="DK259" i="1"/>
  <c r="DI259" i="1"/>
  <c r="DG259" i="1"/>
  <c r="DE259" i="1"/>
  <c r="DA259" i="1"/>
  <c r="CY259" i="1"/>
  <c r="CW259" i="1"/>
  <c r="CU259" i="1"/>
  <c r="CS259" i="1"/>
  <c r="CQ259" i="1"/>
  <c r="CO259" i="1"/>
  <c r="CM259" i="1"/>
  <c r="CK259" i="1"/>
  <c r="CI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E259" i="1"/>
  <c r="BC259" i="1"/>
  <c r="BA259" i="1"/>
  <c r="AY259" i="1"/>
  <c r="AW259" i="1"/>
  <c r="AU259" i="1"/>
  <c r="AS259" i="1"/>
  <c r="AQ259" i="1"/>
  <c r="AO259" i="1"/>
  <c r="AM259" i="1"/>
  <c r="AK259" i="1"/>
  <c r="AG259" i="1"/>
  <c r="AE259" i="1"/>
  <c r="AC259" i="1"/>
  <c r="Y259" i="1"/>
  <c r="W259" i="1"/>
  <c r="U259" i="1"/>
  <c r="S259" i="1"/>
  <c r="Q259" i="1"/>
  <c r="DN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G258" i="1"/>
  <c r="AE258" i="1"/>
  <c r="AC258" i="1"/>
  <c r="Y258" i="1"/>
  <c r="W258" i="1"/>
  <c r="U258" i="1"/>
  <c r="S258" i="1"/>
  <c r="Q258" i="1"/>
  <c r="DN257" i="1"/>
  <c r="DK257" i="1"/>
  <c r="DI257" i="1"/>
  <c r="DG257" i="1"/>
  <c r="DE257" i="1"/>
  <c r="DA257" i="1"/>
  <c r="CY257" i="1"/>
  <c r="CW257" i="1"/>
  <c r="CU257" i="1"/>
  <c r="CS257" i="1"/>
  <c r="CQ257" i="1"/>
  <c r="CO257" i="1"/>
  <c r="CM257" i="1"/>
  <c r="CK257" i="1"/>
  <c r="CI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E257" i="1"/>
  <c r="BC257" i="1"/>
  <c r="BA257" i="1"/>
  <c r="AY257" i="1"/>
  <c r="AW257" i="1"/>
  <c r="AU257" i="1"/>
  <c r="AS257" i="1"/>
  <c r="AQ257" i="1"/>
  <c r="AO257" i="1"/>
  <c r="AM257" i="1"/>
  <c r="AK257" i="1"/>
  <c r="AG257" i="1"/>
  <c r="AE257" i="1"/>
  <c r="AC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G256" i="1"/>
  <c r="AE256" i="1"/>
  <c r="AC256" i="1"/>
  <c r="Y256" i="1"/>
  <c r="W256" i="1"/>
  <c r="U256" i="1"/>
  <c r="S256" i="1"/>
  <c r="Q256" i="1"/>
  <c r="DN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G255" i="1"/>
  <c r="AE255" i="1"/>
  <c r="AC255" i="1"/>
  <c r="Y255" i="1"/>
  <c r="W255" i="1"/>
  <c r="U255" i="1"/>
  <c r="S255" i="1"/>
  <c r="Q255" i="1"/>
  <c r="DN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G254" i="1"/>
  <c r="AE254" i="1"/>
  <c r="AC254" i="1"/>
  <c r="Y254" i="1"/>
  <c r="W254" i="1"/>
  <c r="U254" i="1"/>
  <c r="S254" i="1"/>
  <c r="Q254" i="1"/>
  <c r="DM253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G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I253" i="1"/>
  <c r="AH253" i="1"/>
  <c r="AF253" i="1"/>
  <c r="AD253" i="1"/>
  <c r="AB253" i="1"/>
  <c r="AA253" i="1"/>
  <c r="Z253" i="1"/>
  <c r="X253" i="1"/>
  <c r="V253" i="1"/>
  <c r="T253" i="1"/>
  <c r="R253" i="1"/>
  <c r="P253" i="1"/>
  <c r="DN252" i="1"/>
  <c r="DA252" i="1"/>
  <c r="AY252" i="1"/>
  <c r="AW252" i="1"/>
  <c r="AU252" i="1"/>
  <c r="AS252" i="1"/>
  <c r="AQ252" i="1"/>
  <c r="AO252" i="1"/>
  <c r="AM252" i="1"/>
  <c r="AK252" i="1"/>
  <c r="AG252" i="1"/>
  <c r="AC252" i="1"/>
  <c r="Y252" i="1"/>
  <c r="W252" i="1"/>
  <c r="Q252" i="1"/>
  <c r="DN251" i="1"/>
  <c r="DK251" i="1"/>
  <c r="DI251" i="1"/>
  <c r="DG251" i="1"/>
  <c r="DE251" i="1"/>
  <c r="DA251" i="1"/>
  <c r="CY251" i="1"/>
  <c r="CW251" i="1"/>
  <c r="CU251" i="1"/>
  <c r="CS251" i="1"/>
  <c r="CQ251" i="1"/>
  <c r="CO251" i="1"/>
  <c r="CM251" i="1"/>
  <c r="CK251" i="1"/>
  <c r="CI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E251" i="1"/>
  <c r="BC251" i="1"/>
  <c r="BA251" i="1"/>
  <c r="AY251" i="1"/>
  <c r="AW251" i="1"/>
  <c r="AU251" i="1"/>
  <c r="AS251" i="1"/>
  <c r="AQ251" i="1"/>
  <c r="AO251" i="1"/>
  <c r="AM251" i="1"/>
  <c r="AK251" i="1"/>
  <c r="AG251" i="1"/>
  <c r="AC251" i="1"/>
  <c r="Y251" i="1"/>
  <c r="W251" i="1"/>
  <c r="U251" i="1"/>
  <c r="S251" i="1"/>
  <c r="Q251" i="1"/>
  <c r="DN250" i="1"/>
  <c r="DK250" i="1"/>
  <c r="DI250" i="1"/>
  <c r="DG250" i="1"/>
  <c r="DE250" i="1"/>
  <c r="DA250" i="1"/>
  <c r="CY250" i="1"/>
  <c r="CW250" i="1"/>
  <c r="CU250" i="1"/>
  <c r="CS250" i="1"/>
  <c r="CQ250" i="1"/>
  <c r="CO250" i="1"/>
  <c r="CM250" i="1"/>
  <c r="CK250" i="1"/>
  <c r="CI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E250" i="1"/>
  <c r="BC250" i="1"/>
  <c r="BA250" i="1"/>
  <c r="AY250" i="1"/>
  <c r="AW250" i="1"/>
  <c r="AU250" i="1"/>
  <c r="AS250" i="1"/>
  <c r="AQ250" i="1"/>
  <c r="AO250" i="1"/>
  <c r="AM250" i="1"/>
  <c r="AK250" i="1"/>
  <c r="AG250" i="1"/>
  <c r="AC250" i="1"/>
  <c r="Y250" i="1"/>
  <c r="W250" i="1"/>
  <c r="U250" i="1"/>
  <c r="S250" i="1"/>
  <c r="Q250" i="1"/>
  <c r="DN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G249" i="1"/>
  <c r="AC249" i="1"/>
  <c r="Y249" i="1"/>
  <c r="W249" i="1"/>
  <c r="U249" i="1"/>
  <c r="S249" i="1"/>
  <c r="Q249" i="1"/>
  <c r="DN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G248" i="1"/>
  <c r="AC248" i="1"/>
  <c r="Y248" i="1"/>
  <c r="W248" i="1"/>
  <c r="U248" i="1"/>
  <c r="S248" i="1"/>
  <c r="Q248" i="1"/>
  <c r="DN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G247" i="1"/>
  <c r="AC247" i="1"/>
  <c r="Y247" i="1"/>
  <c r="W247" i="1"/>
  <c r="U247" i="1"/>
  <c r="S247" i="1"/>
  <c r="Q247" i="1"/>
  <c r="DN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G246" i="1"/>
  <c r="AC246" i="1"/>
  <c r="Y246" i="1"/>
  <c r="W246" i="1"/>
  <c r="U246" i="1"/>
  <c r="S246" i="1"/>
  <c r="Q246" i="1"/>
  <c r="DN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G245" i="1"/>
  <c r="AC245" i="1"/>
  <c r="Y245" i="1"/>
  <c r="W245" i="1"/>
  <c r="U245" i="1"/>
  <c r="S245" i="1"/>
  <c r="Q245" i="1"/>
  <c r="DN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G244" i="1"/>
  <c r="AC244" i="1"/>
  <c r="Y244" i="1"/>
  <c r="W244" i="1"/>
  <c r="U244" i="1"/>
  <c r="S244" i="1"/>
  <c r="Q244" i="1"/>
  <c r="DN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G243" i="1"/>
  <c r="AC243" i="1"/>
  <c r="Y243" i="1"/>
  <c r="W243" i="1"/>
  <c r="U243" i="1"/>
  <c r="S243" i="1"/>
  <c r="Q243" i="1"/>
  <c r="DM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G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I242" i="1"/>
  <c r="AH242" i="1"/>
  <c r="AF242" i="1"/>
  <c r="AE242" i="1"/>
  <c r="AD242" i="1"/>
  <c r="AB242" i="1"/>
  <c r="AA242" i="1"/>
  <c r="Z242" i="1"/>
  <c r="X242" i="1"/>
  <c r="V242" i="1"/>
  <c r="T242" i="1"/>
  <c r="R242" i="1"/>
  <c r="P242" i="1"/>
  <c r="DN241" i="1"/>
  <c r="DG241" i="1"/>
  <c r="AU241" i="1"/>
  <c r="AS241" i="1"/>
  <c r="AQ241" i="1"/>
  <c r="AO241" i="1"/>
  <c r="AM241" i="1"/>
  <c r="AK241" i="1"/>
  <c r="AG241" i="1"/>
  <c r="AC241" i="1"/>
  <c r="Y241" i="1"/>
  <c r="W241" i="1"/>
  <c r="U241" i="1"/>
  <c r="S241" i="1"/>
  <c r="Q241" i="1"/>
  <c r="DN240" i="1"/>
  <c r="DG240" i="1"/>
  <c r="AU240" i="1"/>
  <c r="AS240" i="1"/>
  <c r="AQ240" i="1"/>
  <c r="AO240" i="1"/>
  <c r="AM240" i="1"/>
  <c r="AK240" i="1"/>
  <c r="AG240" i="1"/>
  <c r="AC240" i="1"/>
  <c r="Y240" i="1"/>
  <c r="W240" i="1"/>
  <c r="U240" i="1"/>
  <c r="S240" i="1"/>
  <c r="Q240" i="1"/>
  <c r="DN239" i="1"/>
  <c r="DG239" i="1"/>
  <c r="AU239" i="1"/>
  <c r="AS239" i="1"/>
  <c r="AQ239" i="1"/>
  <c r="AO239" i="1"/>
  <c r="AM239" i="1"/>
  <c r="AK239" i="1"/>
  <c r="AG239" i="1"/>
  <c r="AC239" i="1"/>
  <c r="Y239" i="1"/>
  <c r="W239" i="1"/>
  <c r="U239" i="1"/>
  <c r="S239" i="1"/>
  <c r="Q239" i="1"/>
  <c r="DN238" i="1"/>
  <c r="DG238" i="1"/>
  <c r="AU238" i="1"/>
  <c r="AS238" i="1"/>
  <c r="AQ238" i="1"/>
  <c r="AO238" i="1"/>
  <c r="AM238" i="1"/>
  <c r="AK238" i="1"/>
  <c r="AG238" i="1"/>
  <c r="AC238" i="1"/>
  <c r="Y238" i="1"/>
  <c r="W238" i="1"/>
  <c r="U238" i="1"/>
  <c r="S238" i="1"/>
  <c r="Q238" i="1"/>
  <c r="DN237" i="1"/>
  <c r="DG237" i="1"/>
  <c r="AU237" i="1"/>
  <c r="AS237" i="1"/>
  <c r="AQ237" i="1"/>
  <c r="AO237" i="1"/>
  <c r="AM237" i="1"/>
  <c r="AK237" i="1"/>
  <c r="AG237" i="1"/>
  <c r="AC237" i="1"/>
  <c r="Y237" i="1"/>
  <c r="W237" i="1"/>
  <c r="U237" i="1"/>
  <c r="S237" i="1"/>
  <c r="Q237" i="1"/>
  <c r="DN236" i="1"/>
  <c r="DG236" i="1"/>
  <c r="AU236" i="1"/>
  <c r="AS236" i="1"/>
  <c r="AQ236" i="1"/>
  <c r="AO236" i="1"/>
  <c r="AM236" i="1"/>
  <c r="AK236" i="1"/>
  <c r="AG236" i="1"/>
  <c r="AC236" i="1"/>
  <c r="Y236" i="1"/>
  <c r="W236" i="1"/>
  <c r="U236" i="1"/>
  <c r="S236" i="1"/>
  <c r="Q236" i="1"/>
  <c r="DN235" i="1"/>
  <c r="DG235" i="1"/>
  <c r="AU235" i="1"/>
  <c r="AS235" i="1"/>
  <c r="AQ235" i="1"/>
  <c r="AO235" i="1"/>
  <c r="AM235" i="1"/>
  <c r="AK235" i="1"/>
  <c r="AG235" i="1"/>
  <c r="AC235" i="1"/>
  <c r="Y235" i="1"/>
  <c r="W235" i="1"/>
  <c r="U235" i="1"/>
  <c r="S235" i="1"/>
  <c r="Q235" i="1"/>
  <c r="DN234" i="1"/>
  <c r="DG234" i="1"/>
  <c r="AU234" i="1"/>
  <c r="AS234" i="1"/>
  <c r="AQ234" i="1"/>
  <c r="AO234" i="1"/>
  <c r="AM234" i="1"/>
  <c r="AK234" i="1"/>
  <c r="AG234" i="1"/>
  <c r="AC234" i="1"/>
  <c r="Y234" i="1"/>
  <c r="W234" i="1"/>
  <c r="U234" i="1"/>
  <c r="S234" i="1"/>
  <c r="Q234" i="1"/>
  <c r="DN233" i="1"/>
  <c r="DG233" i="1"/>
  <c r="AU233" i="1"/>
  <c r="AS233" i="1"/>
  <c r="AQ233" i="1"/>
  <c r="AO233" i="1"/>
  <c r="AM233" i="1"/>
  <c r="AK233" i="1"/>
  <c r="AG233" i="1"/>
  <c r="AC233" i="1"/>
  <c r="Y233" i="1"/>
  <c r="W233" i="1"/>
  <c r="U233" i="1"/>
  <c r="S233" i="1"/>
  <c r="Q233" i="1"/>
  <c r="DN232" i="1"/>
  <c r="DG232" i="1"/>
  <c r="AU232" i="1"/>
  <c r="AS232" i="1"/>
  <c r="AQ232" i="1"/>
  <c r="AO232" i="1"/>
  <c r="AM232" i="1"/>
  <c r="AK232" i="1"/>
  <c r="AG232" i="1"/>
  <c r="AC232" i="1"/>
  <c r="Y232" i="1"/>
  <c r="W232" i="1"/>
  <c r="U232" i="1"/>
  <c r="S232" i="1"/>
  <c r="Q232" i="1"/>
  <c r="DN231" i="1"/>
  <c r="DG231" i="1"/>
  <c r="AU231" i="1"/>
  <c r="AS231" i="1"/>
  <c r="AQ231" i="1"/>
  <c r="AO231" i="1"/>
  <c r="AM231" i="1"/>
  <c r="AK231" i="1"/>
  <c r="AG231" i="1"/>
  <c r="AC231" i="1"/>
  <c r="Y231" i="1"/>
  <c r="W231" i="1"/>
  <c r="U231" i="1"/>
  <c r="S231" i="1"/>
  <c r="Q231" i="1"/>
  <c r="DN230" i="1"/>
  <c r="DG230" i="1"/>
  <c r="AU230" i="1"/>
  <c r="AS230" i="1"/>
  <c r="AQ230" i="1"/>
  <c r="AO230" i="1"/>
  <c r="AM230" i="1"/>
  <c r="AK230" i="1"/>
  <c r="AG230" i="1"/>
  <c r="AC230" i="1"/>
  <c r="Y230" i="1"/>
  <c r="W230" i="1"/>
  <c r="U230" i="1"/>
  <c r="S230" i="1"/>
  <c r="Q230" i="1"/>
  <c r="DN229" i="1"/>
  <c r="DG229" i="1"/>
  <c r="AU229" i="1"/>
  <c r="AS229" i="1"/>
  <c r="AQ229" i="1"/>
  <c r="AO229" i="1"/>
  <c r="AM229" i="1"/>
  <c r="AK229" i="1"/>
  <c r="AG229" i="1"/>
  <c r="AC229" i="1"/>
  <c r="Y229" i="1"/>
  <c r="W229" i="1"/>
  <c r="U229" i="1"/>
  <c r="S229" i="1"/>
  <c r="Q229" i="1"/>
  <c r="DN228" i="1"/>
  <c r="DG228" i="1"/>
  <c r="AU228" i="1"/>
  <c r="AS228" i="1"/>
  <c r="AQ228" i="1"/>
  <c r="AO228" i="1"/>
  <c r="AM228" i="1"/>
  <c r="AK228" i="1"/>
  <c r="AG228" i="1"/>
  <c r="AC228" i="1"/>
  <c r="Y228" i="1"/>
  <c r="W228" i="1"/>
  <c r="U228" i="1"/>
  <c r="S228" i="1"/>
  <c r="Q228" i="1"/>
  <c r="DN227" i="1"/>
  <c r="DG227" i="1"/>
  <c r="AU227" i="1"/>
  <c r="AS227" i="1"/>
  <c r="AQ227" i="1"/>
  <c r="AO227" i="1"/>
  <c r="AM227" i="1"/>
  <c r="AK227" i="1"/>
  <c r="AG227" i="1"/>
  <c r="AC227" i="1"/>
  <c r="Y227" i="1"/>
  <c r="W227" i="1"/>
  <c r="U227" i="1"/>
  <c r="S227" i="1"/>
  <c r="Q227" i="1"/>
  <c r="DN226" i="1"/>
  <c r="DG226" i="1"/>
  <c r="AU226" i="1"/>
  <c r="AS226" i="1"/>
  <c r="AQ226" i="1"/>
  <c r="AO226" i="1"/>
  <c r="AM226" i="1"/>
  <c r="AK226" i="1"/>
  <c r="AG226" i="1"/>
  <c r="AC226" i="1"/>
  <c r="Y226" i="1"/>
  <c r="W226" i="1"/>
  <c r="U226" i="1"/>
  <c r="S226" i="1"/>
  <c r="Q226" i="1"/>
  <c r="DN225" i="1"/>
  <c r="DG225" i="1"/>
  <c r="AU225" i="1"/>
  <c r="AS225" i="1"/>
  <c r="AQ225" i="1"/>
  <c r="AO225" i="1"/>
  <c r="AM225" i="1"/>
  <c r="AK225" i="1"/>
  <c r="AG225" i="1"/>
  <c r="AC225" i="1"/>
  <c r="Y225" i="1"/>
  <c r="W225" i="1"/>
  <c r="U225" i="1"/>
  <c r="S225" i="1"/>
  <c r="Q225" i="1"/>
  <c r="DN224" i="1"/>
  <c r="DG224" i="1"/>
  <c r="BS224" i="1"/>
  <c r="AU224" i="1"/>
  <c r="AS224" i="1"/>
  <c r="AQ224" i="1"/>
  <c r="AO224" i="1"/>
  <c r="AM224" i="1"/>
  <c r="AK224" i="1"/>
  <c r="AG224" i="1"/>
  <c r="AC224" i="1"/>
  <c r="Y224" i="1"/>
  <c r="W224" i="1"/>
  <c r="U224" i="1"/>
  <c r="S224" i="1"/>
  <c r="Q224" i="1"/>
  <c r="DN223" i="1"/>
  <c r="DI223" i="1"/>
  <c r="DG223" i="1"/>
  <c r="CU223" i="1"/>
  <c r="CS223" i="1"/>
  <c r="CE223" i="1"/>
  <c r="BS223" i="1"/>
  <c r="AU223" i="1"/>
  <c r="AS223" i="1"/>
  <c r="AQ223" i="1"/>
  <c r="AO223" i="1"/>
  <c r="AM223" i="1"/>
  <c r="AK223" i="1"/>
  <c r="AG223" i="1"/>
  <c r="AC223" i="1"/>
  <c r="Y223" i="1"/>
  <c r="W223" i="1"/>
  <c r="U223" i="1"/>
  <c r="S223" i="1"/>
  <c r="Q223" i="1"/>
  <c r="DN222" i="1"/>
  <c r="DG222" i="1"/>
  <c r="AU222" i="1"/>
  <c r="AS222" i="1"/>
  <c r="AQ222" i="1"/>
  <c r="AO222" i="1"/>
  <c r="AM222" i="1"/>
  <c r="AK222" i="1"/>
  <c r="AG222" i="1"/>
  <c r="AC222" i="1"/>
  <c r="Y222" i="1"/>
  <c r="W222" i="1"/>
  <c r="U222" i="1"/>
  <c r="S222" i="1"/>
  <c r="Q222" i="1"/>
  <c r="DN221" i="1"/>
  <c r="DK221" i="1"/>
  <c r="DI221" i="1"/>
  <c r="DG221" i="1"/>
  <c r="DE221" i="1"/>
  <c r="DC221" i="1"/>
  <c r="CY221" i="1"/>
  <c r="CW221" i="1"/>
  <c r="CU221" i="1"/>
  <c r="CS221" i="1"/>
  <c r="CQ221" i="1"/>
  <c r="CO221" i="1"/>
  <c r="CM221" i="1"/>
  <c r="CK221" i="1"/>
  <c r="CI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G221" i="1"/>
  <c r="AC221" i="1"/>
  <c r="Y221" i="1"/>
  <c r="W221" i="1"/>
  <c r="U221" i="1"/>
  <c r="S221" i="1"/>
  <c r="Q221" i="1"/>
  <c r="DN220" i="1"/>
  <c r="DK220" i="1"/>
  <c r="DI220" i="1"/>
  <c r="DG220" i="1"/>
  <c r="DE220" i="1"/>
  <c r="DC220" i="1"/>
  <c r="CY220" i="1"/>
  <c r="CW220" i="1"/>
  <c r="CU220" i="1"/>
  <c r="CS220" i="1"/>
  <c r="CQ220" i="1"/>
  <c r="CO220" i="1"/>
  <c r="CM220" i="1"/>
  <c r="CK220" i="1"/>
  <c r="CI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G220" i="1"/>
  <c r="AC220" i="1"/>
  <c r="Y220" i="1"/>
  <c r="W220" i="1"/>
  <c r="U220" i="1"/>
  <c r="S220" i="1"/>
  <c r="Q220" i="1"/>
  <c r="DN219" i="1"/>
  <c r="DG219" i="1"/>
  <c r="AU219" i="1"/>
  <c r="AS219" i="1"/>
  <c r="AQ219" i="1"/>
  <c r="AO219" i="1"/>
  <c r="AM219" i="1"/>
  <c r="AK219" i="1"/>
  <c r="AG219" i="1"/>
  <c r="AC219" i="1"/>
  <c r="Y219" i="1"/>
  <c r="W219" i="1"/>
  <c r="U219" i="1"/>
  <c r="S219" i="1"/>
  <c r="Q219" i="1"/>
  <c r="DN218" i="1"/>
  <c r="DG218" i="1"/>
  <c r="AU218" i="1"/>
  <c r="AS218" i="1"/>
  <c r="AQ218" i="1"/>
  <c r="AO218" i="1"/>
  <c r="AM218" i="1"/>
  <c r="AK218" i="1"/>
  <c r="AG218" i="1"/>
  <c r="AC218" i="1"/>
  <c r="Y218" i="1"/>
  <c r="W218" i="1"/>
  <c r="U218" i="1"/>
  <c r="S218" i="1"/>
  <c r="Q218" i="1"/>
  <c r="DN217" i="1"/>
  <c r="DG217" i="1"/>
  <c r="AU217" i="1"/>
  <c r="AS217" i="1"/>
  <c r="AQ217" i="1"/>
  <c r="AO217" i="1"/>
  <c r="AM217" i="1"/>
  <c r="AK217" i="1"/>
  <c r="AG217" i="1"/>
  <c r="AC217" i="1"/>
  <c r="Y217" i="1"/>
  <c r="W217" i="1"/>
  <c r="U217" i="1"/>
  <c r="S217" i="1"/>
  <c r="Q217" i="1"/>
  <c r="DN216" i="1"/>
  <c r="DG216" i="1"/>
  <c r="AU216" i="1"/>
  <c r="AS216" i="1"/>
  <c r="AQ216" i="1"/>
  <c r="AO216" i="1"/>
  <c r="AM216" i="1"/>
  <c r="AK216" i="1"/>
  <c r="AG216" i="1"/>
  <c r="AC216" i="1"/>
  <c r="Y216" i="1"/>
  <c r="W216" i="1"/>
  <c r="U216" i="1"/>
  <c r="S216" i="1"/>
  <c r="Q216" i="1"/>
  <c r="DN215" i="1"/>
  <c r="DG215" i="1"/>
  <c r="AU215" i="1"/>
  <c r="AS215" i="1"/>
  <c r="AQ215" i="1"/>
  <c r="AO215" i="1"/>
  <c r="AM215" i="1"/>
  <c r="AK215" i="1"/>
  <c r="AG215" i="1"/>
  <c r="AC215" i="1"/>
  <c r="Y215" i="1"/>
  <c r="W215" i="1"/>
  <c r="U215" i="1"/>
  <c r="S215" i="1"/>
  <c r="Q215" i="1"/>
  <c r="DN214" i="1"/>
  <c r="DG214" i="1"/>
  <c r="AU214" i="1"/>
  <c r="AS214" i="1"/>
  <c r="AQ214" i="1"/>
  <c r="AO214" i="1"/>
  <c r="AM214" i="1"/>
  <c r="AK214" i="1"/>
  <c r="AG214" i="1"/>
  <c r="AC214" i="1"/>
  <c r="Y214" i="1"/>
  <c r="W214" i="1"/>
  <c r="U214" i="1"/>
  <c r="S214" i="1"/>
  <c r="Q214" i="1"/>
  <c r="DN213" i="1"/>
  <c r="DG213" i="1"/>
  <c r="AU213" i="1"/>
  <c r="AS213" i="1"/>
  <c r="AQ213" i="1"/>
  <c r="AO213" i="1"/>
  <c r="AM213" i="1"/>
  <c r="AK213" i="1"/>
  <c r="AG213" i="1"/>
  <c r="AC213" i="1"/>
  <c r="Y213" i="1"/>
  <c r="W213" i="1"/>
  <c r="U213" i="1"/>
  <c r="S213" i="1"/>
  <c r="Q213" i="1"/>
  <c r="DN212" i="1"/>
  <c r="DG212" i="1"/>
  <c r="AU212" i="1"/>
  <c r="AS212" i="1"/>
  <c r="AQ212" i="1"/>
  <c r="AO212" i="1"/>
  <c r="AM212" i="1"/>
  <c r="AK212" i="1"/>
  <c r="AG212" i="1"/>
  <c r="AC212" i="1"/>
  <c r="Y212" i="1"/>
  <c r="W212" i="1"/>
  <c r="U212" i="1"/>
  <c r="S212" i="1"/>
  <c r="Q212" i="1"/>
  <c r="DN211" i="1"/>
  <c r="DG211" i="1"/>
  <c r="AU211" i="1"/>
  <c r="AS211" i="1"/>
  <c r="AQ211" i="1"/>
  <c r="AO211" i="1"/>
  <c r="AM211" i="1"/>
  <c r="AK211" i="1"/>
  <c r="AG211" i="1"/>
  <c r="AC211" i="1"/>
  <c r="Y211" i="1"/>
  <c r="W211" i="1"/>
  <c r="U211" i="1"/>
  <c r="S211" i="1"/>
  <c r="Q211" i="1"/>
  <c r="DN210" i="1"/>
  <c r="DK210" i="1"/>
  <c r="DI210" i="1"/>
  <c r="DG210" i="1"/>
  <c r="DE210" i="1"/>
  <c r="DC210" i="1"/>
  <c r="CY210" i="1"/>
  <c r="CW210" i="1"/>
  <c r="CU210" i="1"/>
  <c r="CS210" i="1"/>
  <c r="CQ210" i="1"/>
  <c r="CO210" i="1"/>
  <c r="CM210" i="1"/>
  <c r="CK210" i="1"/>
  <c r="CI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G210" i="1"/>
  <c r="AC210" i="1"/>
  <c r="Y210" i="1"/>
  <c r="W210" i="1"/>
  <c r="U210" i="1"/>
  <c r="S210" i="1"/>
  <c r="Q210" i="1"/>
  <c r="DN209" i="1"/>
  <c r="DK209" i="1"/>
  <c r="DI209" i="1"/>
  <c r="DG209" i="1"/>
  <c r="DE209" i="1"/>
  <c r="DC209" i="1"/>
  <c r="CY209" i="1"/>
  <c r="CW209" i="1"/>
  <c r="CU209" i="1"/>
  <c r="CS209" i="1"/>
  <c r="CQ209" i="1"/>
  <c r="CO209" i="1"/>
  <c r="CM209" i="1"/>
  <c r="CK209" i="1"/>
  <c r="CI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G209" i="1"/>
  <c r="AC209" i="1"/>
  <c r="Y209" i="1"/>
  <c r="W209" i="1"/>
  <c r="U209" i="1"/>
  <c r="S209" i="1"/>
  <c r="Q209" i="1"/>
  <c r="DN208" i="1"/>
  <c r="DK208" i="1"/>
  <c r="DI208" i="1"/>
  <c r="DG208" i="1"/>
  <c r="DE208" i="1"/>
  <c r="DC208" i="1"/>
  <c r="CY208" i="1"/>
  <c r="CW208" i="1"/>
  <c r="CU208" i="1"/>
  <c r="CS208" i="1"/>
  <c r="CQ208" i="1"/>
  <c r="CO208" i="1"/>
  <c r="CM208" i="1"/>
  <c r="CK208" i="1"/>
  <c r="CI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G208" i="1"/>
  <c r="AC208" i="1"/>
  <c r="Y208" i="1"/>
  <c r="W208" i="1"/>
  <c r="U208" i="1"/>
  <c r="S208" i="1"/>
  <c r="Q208" i="1"/>
  <c r="DN207" i="1"/>
  <c r="DK207" i="1"/>
  <c r="DI207" i="1"/>
  <c r="DG207" i="1"/>
  <c r="DE207" i="1"/>
  <c r="DC207" i="1"/>
  <c r="CY207" i="1"/>
  <c r="CW207" i="1"/>
  <c r="CU207" i="1"/>
  <c r="CS207" i="1"/>
  <c r="CQ207" i="1"/>
  <c r="CO207" i="1"/>
  <c r="CM207" i="1"/>
  <c r="CK207" i="1"/>
  <c r="CI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G207" i="1"/>
  <c r="AC207" i="1"/>
  <c r="Y207" i="1"/>
  <c r="W207" i="1"/>
  <c r="U207" i="1"/>
  <c r="S207" i="1"/>
  <c r="Q207" i="1"/>
  <c r="DN206" i="1"/>
  <c r="DG206" i="1"/>
  <c r="AU206" i="1"/>
  <c r="AS206" i="1"/>
  <c r="AQ206" i="1"/>
  <c r="AO206" i="1"/>
  <c r="AM206" i="1"/>
  <c r="AK206" i="1"/>
  <c r="AG206" i="1"/>
  <c r="AC206" i="1"/>
  <c r="Y206" i="1"/>
  <c r="W206" i="1"/>
  <c r="U206" i="1"/>
  <c r="S206" i="1"/>
  <c r="Q206" i="1"/>
  <c r="DN205" i="1"/>
  <c r="DG205" i="1"/>
  <c r="AU205" i="1"/>
  <c r="AS205" i="1"/>
  <c r="AQ205" i="1"/>
  <c r="AO205" i="1"/>
  <c r="AM205" i="1"/>
  <c r="AK205" i="1"/>
  <c r="AG205" i="1"/>
  <c r="AC205" i="1"/>
  <c r="Y205" i="1"/>
  <c r="W205" i="1"/>
  <c r="U205" i="1"/>
  <c r="S205" i="1"/>
  <c r="Q205" i="1"/>
  <c r="DN204" i="1"/>
  <c r="DG204" i="1"/>
  <c r="AU204" i="1"/>
  <c r="AS204" i="1"/>
  <c r="AQ204" i="1"/>
  <c r="AO204" i="1"/>
  <c r="AM204" i="1"/>
  <c r="AK204" i="1"/>
  <c r="AG204" i="1"/>
  <c r="AC204" i="1"/>
  <c r="Y204" i="1"/>
  <c r="W204" i="1"/>
  <c r="U204" i="1"/>
  <c r="S204" i="1"/>
  <c r="Q204" i="1"/>
  <c r="DN203" i="1"/>
  <c r="DG203" i="1"/>
  <c r="AU203" i="1"/>
  <c r="AS203" i="1"/>
  <c r="AQ203" i="1"/>
  <c r="AO203" i="1"/>
  <c r="AM203" i="1"/>
  <c r="AK203" i="1"/>
  <c r="AG203" i="1"/>
  <c r="AC203" i="1"/>
  <c r="Y203" i="1"/>
  <c r="W203" i="1"/>
  <c r="U203" i="1"/>
  <c r="S203" i="1"/>
  <c r="Q203" i="1"/>
  <c r="DN202" i="1"/>
  <c r="DG202" i="1"/>
  <c r="AU202" i="1"/>
  <c r="AS202" i="1"/>
  <c r="AQ202" i="1"/>
  <c r="AO202" i="1"/>
  <c r="AM202" i="1"/>
  <c r="AK202" i="1"/>
  <c r="AG202" i="1"/>
  <c r="AC202" i="1"/>
  <c r="Y202" i="1"/>
  <c r="W202" i="1"/>
  <c r="U202" i="1"/>
  <c r="S202" i="1"/>
  <c r="Q202" i="1"/>
  <c r="DN201" i="1"/>
  <c r="DG201" i="1"/>
  <c r="AU201" i="1"/>
  <c r="AS201" i="1"/>
  <c r="AQ201" i="1"/>
  <c r="AO201" i="1"/>
  <c r="AM201" i="1"/>
  <c r="AK201" i="1"/>
  <c r="AG201" i="1"/>
  <c r="AC201" i="1"/>
  <c r="Y201" i="1"/>
  <c r="W201" i="1"/>
  <c r="U201" i="1"/>
  <c r="S201" i="1"/>
  <c r="Q201" i="1"/>
  <c r="DN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G200" i="1"/>
  <c r="AC200" i="1"/>
  <c r="Y200" i="1"/>
  <c r="W200" i="1"/>
  <c r="U200" i="1"/>
  <c r="S200" i="1"/>
  <c r="Q200" i="1"/>
  <c r="DN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G199" i="1"/>
  <c r="AC199" i="1"/>
  <c r="Y199" i="1"/>
  <c r="W199" i="1"/>
  <c r="U199" i="1"/>
  <c r="S199" i="1"/>
  <c r="Q199" i="1"/>
  <c r="DN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G198" i="1"/>
  <c r="AC198" i="1"/>
  <c r="Y198" i="1"/>
  <c r="W198" i="1"/>
  <c r="U198" i="1"/>
  <c r="S198" i="1"/>
  <c r="Q198" i="1"/>
  <c r="DN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G197" i="1"/>
  <c r="AC197" i="1"/>
  <c r="Y197" i="1"/>
  <c r="W197" i="1"/>
  <c r="U197" i="1"/>
  <c r="S197" i="1"/>
  <c r="Q197" i="1"/>
  <c r="DN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G196" i="1"/>
  <c r="AC196" i="1"/>
  <c r="Y196" i="1"/>
  <c r="W196" i="1"/>
  <c r="U196" i="1"/>
  <c r="S196" i="1"/>
  <c r="Q196" i="1"/>
  <c r="DN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G195" i="1"/>
  <c r="AC195" i="1"/>
  <c r="Y195" i="1"/>
  <c r="W195" i="1"/>
  <c r="U195" i="1"/>
  <c r="S195" i="1"/>
  <c r="Q195" i="1"/>
  <c r="DN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G194" i="1"/>
  <c r="AC194" i="1"/>
  <c r="Y194" i="1"/>
  <c r="W194" i="1"/>
  <c r="U194" i="1"/>
  <c r="S194" i="1"/>
  <c r="Q194" i="1"/>
  <c r="DN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G193" i="1"/>
  <c r="AC193" i="1"/>
  <c r="Y193" i="1"/>
  <c r="W193" i="1"/>
  <c r="U193" i="1"/>
  <c r="S193" i="1"/>
  <c r="Q193" i="1"/>
  <c r="DN192" i="1"/>
  <c r="DK192" i="1"/>
  <c r="DI192" i="1"/>
  <c r="DG192" i="1"/>
  <c r="DE192" i="1"/>
  <c r="DC192" i="1"/>
  <c r="CY192" i="1"/>
  <c r="CW192" i="1"/>
  <c r="CU192" i="1"/>
  <c r="CS192" i="1"/>
  <c r="CQ192" i="1"/>
  <c r="CO192" i="1"/>
  <c r="CM192" i="1"/>
  <c r="CK192" i="1"/>
  <c r="CI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G192" i="1"/>
  <c r="AC192" i="1"/>
  <c r="Y192" i="1"/>
  <c r="W192" i="1"/>
  <c r="U192" i="1"/>
  <c r="S192" i="1"/>
  <c r="Q192" i="1"/>
  <c r="DN191" i="1"/>
  <c r="DK191" i="1"/>
  <c r="DI191" i="1"/>
  <c r="DG191" i="1"/>
  <c r="DE191" i="1"/>
  <c r="DC191" i="1"/>
  <c r="CY191" i="1"/>
  <c r="CW191" i="1"/>
  <c r="CU191" i="1"/>
  <c r="CS191" i="1"/>
  <c r="CQ191" i="1"/>
  <c r="CO191" i="1"/>
  <c r="CM191" i="1"/>
  <c r="CK191" i="1"/>
  <c r="CI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G191" i="1"/>
  <c r="AC191" i="1"/>
  <c r="Y191" i="1"/>
  <c r="W191" i="1"/>
  <c r="U191" i="1"/>
  <c r="S191" i="1"/>
  <c r="Q191" i="1"/>
  <c r="DN190" i="1"/>
  <c r="DK190" i="1"/>
  <c r="DI190" i="1"/>
  <c r="DG190" i="1"/>
  <c r="DE190" i="1"/>
  <c r="DC190" i="1"/>
  <c r="CY190" i="1"/>
  <c r="CW190" i="1"/>
  <c r="CU190" i="1"/>
  <c r="CS190" i="1"/>
  <c r="CQ190" i="1"/>
  <c r="CO190" i="1"/>
  <c r="CM190" i="1"/>
  <c r="CK190" i="1"/>
  <c r="CI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Q190" i="1"/>
  <c r="AO190" i="1"/>
  <c r="AM190" i="1"/>
  <c r="Y190" i="1"/>
  <c r="W190" i="1"/>
  <c r="S190" i="1"/>
  <c r="DN189" i="1"/>
  <c r="DK189" i="1"/>
  <c r="DI189" i="1"/>
  <c r="DG189" i="1"/>
  <c r="DE189" i="1"/>
  <c r="DC189" i="1"/>
  <c r="CY189" i="1"/>
  <c r="CW189" i="1"/>
  <c r="CU189" i="1"/>
  <c r="CS189" i="1"/>
  <c r="CQ189" i="1"/>
  <c r="CO189" i="1"/>
  <c r="CM189" i="1"/>
  <c r="CK189" i="1"/>
  <c r="CI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Q189" i="1"/>
  <c r="AO189" i="1"/>
  <c r="AM189" i="1"/>
  <c r="Y189" i="1"/>
  <c r="W189" i="1"/>
  <c r="S189" i="1"/>
  <c r="DN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G188" i="1"/>
  <c r="AC188" i="1"/>
  <c r="Y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G187" i="1"/>
  <c r="AC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G164" i="1"/>
  <c r="AC164" i="1"/>
  <c r="Y164" i="1"/>
  <c r="W164" i="1"/>
  <c r="U164" i="1"/>
  <c r="S164" i="1"/>
  <c r="Q164" i="1"/>
  <c r="DN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G163" i="1"/>
  <c r="AC163" i="1"/>
  <c r="Y163" i="1"/>
  <c r="W163" i="1"/>
  <c r="U163" i="1"/>
  <c r="S163" i="1"/>
  <c r="Q163" i="1"/>
  <c r="DM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G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I162" i="1"/>
  <c r="AH162" i="1"/>
  <c r="AF162" i="1"/>
  <c r="AE162" i="1"/>
  <c r="AD162" i="1"/>
  <c r="AB162" i="1"/>
  <c r="AA162" i="1"/>
  <c r="Z162" i="1"/>
  <c r="X162" i="1"/>
  <c r="V162" i="1"/>
  <c r="T162" i="1"/>
  <c r="R162" i="1"/>
  <c r="P162" i="1"/>
  <c r="DN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C161" i="1"/>
  <c r="Y161" i="1"/>
  <c r="W161" i="1"/>
  <c r="U161" i="1"/>
  <c r="S161" i="1"/>
  <c r="Q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G160" i="1"/>
  <c r="AC160" i="1"/>
  <c r="Y160" i="1"/>
  <c r="W160" i="1"/>
  <c r="U160" i="1"/>
  <c r="S160" i="1"/>
  <c r="Q160" i="1"/>
  <c r="DN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G159" i="1"/>
  <c r="AC159" i="1"/>
  <c r="Y159" i="1"/>
  <c r="W159" i="1"/>
  <c r="U159" i="1"/>
  <c r="S159" i="1"/>
  <c r="Q159" i="1"/>
  <c r="DM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G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I158" i="1"/>
  <c r="AH158" i="1"/>
  <c r="AF158" i="1"/>
  <c r="AE158" i="1"/>
  <c r="AD158" i="1"/>
  <c r="AB158" i="1"/>
  <c r="AA158" i="1"/>
  <c r="Z158" i="1"/>
  <c r="X158" i="1"/>
  <c r="V158" i="1"/>
  <c r="T158" i="1"/>
  <c r="R158" i="1"/>
  <c r="P158" i="1"/>
  <c r="DN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G157" i="1"/>
  <c r="AC157" i="1"/>
  <c r="Y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AC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G152" i="1"/>
  <c r="AC152" i="1"/>
  <c r="Y152" i="1"/>
  <c r="W152" i="1"/>
  <c r="U152" i="1"/>
  <c r="S152" i="1"/>
  <c r="Q152" i="1"/>
  <c r="DN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G151" i="1"/>
  <c r="AC151" i="1"/>
  <c r="Y151" i="1"/>
  <c r="W151" i="1"/>
  <c r="U151" i="1"/>
  <c r="S151" i="1"/>
  <c r="Q151" i="1"/>
  <c r="DM150" i="1"/>
  <c r="DL150" i="1"/>
  <c r="DJ150" i="1"/>
  <c r="DH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G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I150" i="1"/>
  <c r="AH150" i="1"/>
  <c r="AF150" i="1"/>
  <c r="AE150" i="1"/>
  <c r="AD150" i="1"/>
  <c r="AB150" i="1"/>
  <c r="AA150" i="1"/>
  <c r="Z150" i="1"/>
  <c r="X150" i="1"/>
  <c r="V150" i="1"/>
  <c r="T150" i="1"/>
  <c r="R150" i="1"/>
  <c r="P150" i="1"/>
  <c r="DN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G149" i="1"/>
  <c r="AC149" i="1"/>
  <c r="Y149" i="1"/>
  <c r="W149" i="1"/>
  <c r="U149" i="1"/>
  <c r="S149" i="1"/>
  <c r="Q149" i="1"/>
  <c r="DN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G148" i="1"/>
  <c r="AC148" i="1"/>
  <c r="Y148" i="1"/>
  <c r="W148" i="1"/>
  <c r="U148" i="1"/>
  <c r="S148" i="1"/>
  <c r="Q148" i="1"/>
  <c r="DN147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S147" i="1"/>
  <c r="Q147" i="1"/>
  <c r="DN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S146" i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G144" i="1"/>
  <c r="AC144" i="1"/>
  <c r="Y144" i="1"/>
  <c r="W144" i="1"/>
  <c r="U144" i="1"/>
  <c r="S144" i="1"/>
  <c r="Q144" i="1"/>
  <c r="DN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G143" i="1"/>
  <c r="AC143" i="1"/>
  <c r="Y143" i="1"/>
  <c r="W143" i="1"/>
  <c r="U143" i="1"/>
  <c r="S143" i="1"/>
  <c r="Q143" i="1"/>
  <c r="DN142" i="1"/>
  <c r="DK142" i="1"/>
  <c r="DI142" i="1"/>
  <c r="DG142" i="1"/>
  <c r="DE142" i="1"/>
  <c r="DA142" i="1"/>
  <c r="CY142" i="1"/>
  <c r="CW142" i="1"/>
  <c r="CU142" i="1"/>
  <c r="CS142" i="1"/>
  <c r="CQ142" i="1"/>
  <c r="CO142" i="1"/>
  <c r="CM142" i="1"/>
  <c r="CK142" i="1"/>
  <c r="CI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E142" i="1"/>
  <c r="BC142" i="1"/>
  <c r="BA142" i="1"/>
  <c r="AY142" i="1"/>
  <c r="AW142" i="1"/>
  <c r="AU142" i="1"/>
  <c r="AS142" i="1"/>
  <c r="AQ142" i="1"/>
  <c r="AO142" i="1"/>
  <c r="AM142" i="1"/>
  <c r="AK142" i="1"/>
  <c r="AG142" i="1"/>
  <c r="AC142" i="1"/>
  <c r="Y142" i="1"/>
  <c r="W142" i="1"/>
  <c r="U142" i="1"/>
  <c r="S142" i="1"/>
  <c r="Q142" i="1"/>
  <c r="DN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G141" i="1"/>
  <c r="AC141" i="1"/>
  <c r="Y141" i="1"/>
  <c r="W141" i="1"/>
  <c r="U141" i="1"/>
  <c r="S141" i="1"/>
  <c r="Q141" i="1"/>
  <c r="DN140" i="1"/>
  <c r="DK140" i="1"/>
  <c r="DI140" i="1"/>
  <c r="DG140" i="1"/>
  <c r="DE140" i="1"/>
  <c r="DA140" i="1"/>
  <c r="CY140" i="1"/>
  <c r="CW140" i="1"/>
  <c r="CU140" i="1"/>
  <c r="CS140" i="1"/>
  <c r="CQ140" i="1"/>
  <c r="CO140" i="1"/>
  <c r="CM140" i="1"/>
  <c r="CK140" i="1"/>
  <c r="CI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E140" i="1"/>
  <c r="BC140" i="1"/>
  <c r="BA140" i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N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N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G138" i="1"/>
  <c r="AC138" i="1"/>
  <c r="Y138" i="1"/>
  <c r="W138" i="1"/>
  <c r="U138" i="1"/>
  <c r="S138" i="1"/>
  <c r="Q138" i="1"/>
  <c r="DM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G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I137" i="1"/>
  <c r="AH137" i="1"/>
  <c r="AF137" i="1"/>
  <c r="AE137" i="1"/>
  <c r="AD137" i="1"/>
  <c r="AB137" i="1"/>
  <c r="AA137" i="1"/>
  <c r="Z137" i="1"/>
  <c r="X137" i="1"/>
  <c r="V137" i="1"/>
  <c r="T137" i="1"/>
  <c r="R137" i="1"/>
  <c r="P137" i="1"/>
  <c r="DN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G136" i="1"/>
  <c r="AC136" i="1"/>
  <c r="Y136" i="1"/>
  <c r="W136" i="1"/>
  <c r="U136" i="1"/>
  <c r="S136" i="1"/>
  <c r="Q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G135" i="1"/>
  <c r="AC135" i="1"/>
  <c r="Y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N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N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N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C127" i="1"/>
  <c r="Y127" i="1"/>
  <c r="W127" i="1"/>
  <c r="U127" i="1"/>
  <c r="S127" i="1"/>
  <c r="Q127" i="1"/>
  <c r="DN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C126" i="1"/>
  <c r="Y126" i="1"/>
  <c r="W126" i="1"/>
  <c r="U126" i="1"/>
  <c r="S126" i="1"/>
  <c r="Q126" i="1"/>
  <c r="DN125" i="1"/>
  <c r="DK125" i="1"/>
  <c r="DI125" i="1"/>
  <c r="DG125" i="1"/>
  <c r="DE125" i="1"/>
  <c r="DC125" i="1"/>
  <c r="CY125" i="1"/>
  <c r="CW125" i="1"/>
  <c r="CU125" i="1"/>
  <c r="CS125" i="1"/>
  <c r="CQ125" i="1"/>
  <c r="CO125" i="1"/>
  <c r="CM125" i="1"/>
  <c r="CK125" i="1"/>
  <c r="CI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C125" i="1"/>
  <c r="Y125" i="1"/>
  <c r="W125" i="1"/>
  <c r="U125" i="1"/>
  <c r="S125" i="1"/>
  <c r="Q125" i="1"/>
  <c r="DN124" i="1"/>
  <c r="DK124" i="1"/>
  <c r="DI124" i="1"/>
  <c r="DG124" i="1"/>
  <c r="DE124" i="1"/>
  <c r="DC124" i="1"/>
  <c r="CY124" i="1"/>
  <c r="CW124" i="1"/>
  <c r="CU124" i="1"/>
  <c r="CS124" i="1"/>
  <c r="CQ124" i="1"/>
  <c r="CO124" i="1"/>
  <c r="CM124" i="1"/>
  <c r="CK124" i="1"/>
  <c r="CI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C124" i="1"/>
  <c r="Y124" i="1"/>
  <c r="W124" i="1"/>
  <c r="U124" i="1"/>
  <c r="S124" i="1"/>
  <c r="Q124" i="1"/>
  <c r="DN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C123" i="1"/>
  <c r="Y123" i="1"/>
  <c r="W123" i="1"/>
  <c r="U123" i="1"/>
  <c r="S123" i="1"/>
  <c r="Q123" i="1"/>
  <c r="DN122" i="1"/>
  <c r="DK122" i="1"/>
  <c r="DI122" i="1"/>
  <c r="DG122" i="1"/>
  <c r="DE122" i="1"/>
  <c r="DA122" i="1"/>
  <c r="CY122" i="1"/>
  <c r="CW122" i="1"/>
  <c r="CU122" i="1"/>
  <c r="CS122" i="1"/>
  <c r="CQ122" i="1"/>
  <c r="CO122" i="1"/>
  <c r="CM122" i="1"/>
  <c r="CK122" i="1"/>
  <c r="CI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C122" i="1"/>
  <c r="Y122" i="1"/>
  <c r="W122" i="1"/>
  <c r="U122" i="1"/>
  <c r="S122" i="1"/>
  <c r="Q122" i="1"/>
  <c r="DN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C121" i="1"/>
  <c r="Y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N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G118" i="1"/>
  <c r="AC118" i="1"/>
  <c r="Y118" i="1"/>
  <c r="W118" i="1"/>
  <c r="U118" i="1"/>
  <c r="S118" i="1"/>
  <c r="Q118" i="1"/>
  <c r="DM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G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I117" i="1"/>
  <c r="AH117" i="1"/>
  <c r="AF117" i="1"/>
  <c r="AE117" i="1"/>
  <c r="AD117" i="1"/>
  <c r="AB117" i="1"/>
  <c r="AA117" i="1"/>
  <c r="Z117" i="1"/>
  <c r="X117" i="1"/>
  <c r="V117" i="1"/>
  <c r="T117" i="1"/>
  <c r="R117" i="1"/>
  <c r="P117" i="1"/>
  <c r="DN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G116" i="1"/>
  <c r="AC116" i="1"/>
  <c r="Y116" i="1"/>
  <c r="W116" i="1"/>
  <c r="U116" i="1"/>
  <c r="S116" i="1"/>
  <c r="Q116" i="1"/>
  <c r="DN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C115" i="1"/>
  <c r="Y115" i="1"/>
  <c r="W115" i="1"/>
  <c r="U115" i="1"/>
  <c r="S115" i="1"/>
  <c r="Q115" i="1"/>
  <c r="DN114" i="1"/>
  <c r="DK114" i="1"/>
  <c r="DI114" i="1"/>
  <c r="DG114" i="1"/>
  <c r="DE114" i="1"/>
  <c r="DA114" i="1"/>
  <c r="CY114" i="1"/>
  <c r="CW114" i="1"/>
  <c r="CU114" i="1"/>
  <c r="CS114" i="1"/>
  <c r="CQ114" i="1"/>
  <c r="CO114" i="1"/>
  <c r="CM114" i="1"/>
  <c r="CK114" i="1"/>
  <c r="CI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C114" i="1"/>
  <c r="Y114" i="1"/>
  <c r="W114" i="1"/>
  <c r="U114" i="1"/>
  <c r="S114" i="1"/>
  <c r="Q114" i="1"/>
  <c r="DM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G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I113" i="1"/>
  <c r="AH113" i="1"/>
  <c r="AF113" i="1"/>
  <c r="AE113" i="1"/>
  <c r="AD113" i="1"/>
  <c r="AB113" i="1"/>
  <c r="AA113" i="1"/>
  <c r="Z113" i="1"/>
  <c r="X113" i="1"/>
  <c r="V113" i="1"/>
  <c r="T113" i="1"/>
  <c r="R113" i="1"/>
  <c r="P113" i="1"/>
  <c r="DN112" i="1"/>
  <c r="DK112" i="1"/>
  <c r="DI112" i="1"/>
  <c r="DG112" i="1"/>
  <c r="DE112" i="1"/>
  <c r="DC112" i="1"/>
  <c r="CY112" i="1"/>
  <c r="CW112" i="1"/>
  <c r="CU112" i="1"/>
  <c r="CS112" i="1"/>
  <c r="CQ112" i="1"/>
  <c r="CO112" i="1"/>
  <c r="CM112" i="1"/>
  <c r="CK112" i="1"/>
  <c r="CI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G112" i="1"/>
  <c r="AC112" i="1"/>
  <c r="Y112" i="1"/>
  <c r="W112" i="1"/>
  <c r="U112" i="1"/>
  <c r="S112" i="1"/>
  <c r="Q112" i="1"/>
  <c r="DN111" i="1"/>
  <c r="DK111" i="1"/>
  <c r="DI111" i="1"/>
  <c r="DG111" i="1"/>
  <c r="DE111" i="1"/>
  <c r="DC111" i="1"/>
  <c r="CY111" i="1"/>
  <c r="CW111" i="1"/>
  <c r="CU111" i="1"/>
  <c r="CS111" i="1"/>
  <c r="CQ111" i="1"/>
  <c r="CO111" i="1"/>
  <c r="CM111" i="1"/>
  <c r="CK111" i="1"/>
  <c r="CI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G111" i="1"/>
  <c r="AC111" i="1"/>
  <c r="Y111" i="1"/>
  <c r="W111" i="1"/>
  <c r="U111" i="1"/>
  <c r="S111" i="1"/>
  <c r="Q111" i="1"/>
  <c r="DN110" i="1"/>
  <c r="DK110" i="1"/>
  <c r="DI110" i="1"/>
  <c r="DG110" i="1"/>
  <c r="DE110" i="1"/>
  <c r="DC110" i="1"/>
  <c r="CY110" i="1"/>
  <c r="CW110" i="1"/>
  <c r="CU110" i="1"/>
  <c r="CS110" i="1"/>
  <c r="CQ110" i="1"/>
  <c r="CO110" i="1"/>
  <c r="CM110" i="1"/>
  <c r="CK110" i="1"/>
  <c r="CI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C110" i="1"/>
  <c r="Y110" i="1"/>
  <c r="W110" i="1"/>
  <c r="U110" i="1"/>
  <c r="S110" i="1"/>
  <c r="Q110" i="1"/>
  <c r="DN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C109" i="1"/>
  <c r="Y109" i="1"/>
  <c r="W109" i="1"/>
  <c r="U109" i="1"/>
  <c r="S109" i="1"/>
  <c r="Q109" i="1"/>
  <c r="DN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C108" i="1"/>
  <c r="Y108" i="1"/>
  <c r="W108" i="1"/>
  <c r="U108" i="1"/>
  <c r="S108" i="1"/>
  <c r="Q108" i="1"/>
  <c r="DN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N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N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C105" i="1"/>
  <c r="Y105" i="1"/>
  <c r="W105" i="1"/>
  <c r="U105" i="1"/>
  <c r="S105" i="1"/>
  <c r="Q105" i="1"/>
  <c r="DN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C104" i="1"/>
  <c r="Y104" i="1"/>
  <c r="W104" i="1"/>
  <c r="U104" i="1"/>
  <c r="S104" i="1"/>
  <c r="Q104" i="1"/>
  <c r="DM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G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I103" i="1"/>
  <c r="AH103" i="1"/>
  <c r="AF103" i="1"/>
  <c r="AE103" i="1"/>
  <c r="AD103" i="1"/>
  <c r="AB103" i="1"/>
  <c r="AA103" i="1"/>
  <c r="Z103" i="1"/>
  <c r="X103" i="1"/>
  <c r="V103" i="1"/>
  <c r="T103" i="1"/>
  <c r="R103" i="1"/>
  <c r="P103" i="1"/>
  <c r="DN102" i="1"/>
  <c r="DK102" i="1"/>
  <c r="DI102" i="1"/>
  <c r="CY102" i="1"/>
  <c r="CK102" i="1"/>
  <c r="CA102" i="1"/>
  <c r="BY102" i="1"/>
  <c r="BU102" i="1"/>
  <c r="AM102" i="1"/>
  <c r="Q102" i="1"/>
  <c r="DN101" i="1"/>
  <c r="DK101" i="1"/>
  <c r="DI101" i="1"/>
  <c r="DG101" i="1"/>
  <c r="DE101" i="1"/>
  <c r="CY101" i="1"/>
  <c r="CU101" i="1"/>
  <c r="CS101" i="1"/>
  <c r="CQ101" i="1"/>
  <c r="CO101" i="1"/>
  <c r="CM101" i="1"/>
  <c r="CK101" i="1"/>
  <c r="CE101" i="1"/>
  <c r="CA101" i="1"/>
  <c r="BY101" i="1"/>
  <c r="BW101" i="1"/>
  <c r="BU101" i="1"/>
  <c r="BS101" i="1"/>
  <c r="BQ101" i="1"/>
  <c r="BK101" i="1"/>
  <c r="AQ101" i="1"/>
  <c r="AM101" i="1"/>
  <c r="Q101" i="1"/>
  <c r="DN100" i="1"/>
  <c r="DK100" i="1"/>
  <c r="DI100" i="1"/>
  <c r="DG100" i="1"/>
  <c r="DE100" i="1"/>
  <c r="CY100" i="1"/>
  <c r="CU100" i="1"/>
  <c r="CS100" i="1"/>
  <c r="CQ100" i="1"/>
  <c r="CO100" i="1"/>
  <c r="CM100" i="1"/>
  <c r="CK100" i="1"/>
  <c r="CE100" i="1"/>
  <c r="CA100" i="1"/>
  <c r="BY100" i="1"/>
  <c r="BW100" i="1"/>
  <c r="BU100" i="1"/>
  <c r="BS100" i="1"/>
  <c r="BQ100" i="1"/>
  <c r="BK100" i="1"/>
  <c r="AQ100" i="1"/>
  <c r="AM100" i="1"/>
  <c r="Q100" i="1"/>
  <c r="DN99" i="1"/>
  <c r="DK99" i="1"/>
  <c r="DI99" i="1"/>
  <c r="DG99" i="1"/>
  <c r="DE99" i="1"/>
  <c r="CY99" i="1"/>
  <c r="CU99" i="1"/>
  <c r="CS99" i="1"/>
  <c r="CQ99" i="1"/>
  <c r="CO99" i="1"/>
  <c r="CM99" i="1"/>
  <c r="CK99" i="1"/>
  <c r="CE99" i="1"/>
  <c r="CA99" i="1"/>
  <c r="BY99" i="1"/>
  <c r="BW99" i="1"/>
  <c r="BU99" i="1"/>
  <c r="BS99" i="1"/>
  <c r="BQ99" i="1"/>
  <c r="BK99" i="1"/>
  <c r="AQ99" i="1"/>
  <c r="AM99" i="1"/>
  <c r="Q99" i="1"/>
  <c r="DN98" i="1"/>
  <c r="DK98" i="1"/>
  <c r="DI98" i="1"/>
  <c r="DG98" i="1"/>
  <c r="DE98" i="1"/>
  <c r="CY98" i="1"/>
  <c r="CU98" i="1"/>
  <c r="CS98" i="1"/>
  <c r="CQ98" i="1"/>
  <c r="CO98" i="1"/>
  <c r="CM98" i="1"/>
  <c r="CK98" i="1"/>
  <c r="CE98" i="1"/>
  <c r="CA98" i="1"/>
  <c r="BY98" i="1"/>
  <c r="BW98" i="1"/>
  <c r="BU98" i="1"/>
  <c r="BS98" i="1"/>
  <c r="BQ98" i="1"/>
  <c r="BK98" i="1"/>
  <c r="AQ98" i="1"/>
  <c r="AM98" i="1"/>
  <c r="Q98" i="1"/>
  <c r="DN97" i="1"/>
  <c r="DK97" i="1"/>
  <c r="DI97" i="1"/>
  <c r="DG97" i="1"/>
  <c r="DE97" i="1"/>
  <c r="DC97" i="1"/>
  <c r="CY97" i="1"/>
  <c r="CU97" i="1"/>
  <c r="CS97" i="1"/>
  <c r="CQ97" i="1"/>
  <c r="CO97" i="1"/>
  <c r="CM97" i="1"/>
  <c r="CK97" i="1"/>
  <c r="CE97" i="1"/>
  <c r="CA97" i="1"/>
  <c r="BY97" i="1"/>
  <c r="BW97" i="1"/>
  <c r="BU97" i="1"/>
  <c r="BS97" i="1"/>
  <c r="BQ97" i="1"/>
  <c r="BK97" i="1"/>
  <c r="BI97" i="1"/>
  <c r="AQ97" i="1"/>
  <c r="AO97" i="1"/>
  <c r="AM97" i="1"/>
  <c r="U97" i="1"/>
  <c r="Q97" i="1"/>
  <c r="DN96" i="1"/>
  <c r="DK96" i="1"/>
  <c r="DI96" i="1"/>
  <c r="DG96" i="1"/>
  <c r="DE96" i="1"/>
  <c r="DC96" i="1"/>
  <c r="CY96" i="1"/>
  <c r="CU96" i="1"/>
  <c r="CS96" i="1"/>
  <c r="CQ96" i="1"/>
  <c r="CO96" i="1"/>
  <c r="CM96" i="1"/>
  <c r="CK96" i="1"/>
  <c r="CE96" i="1"/>
  <c r="CA96" i="1"/>
  <c r="BY96" i="1"/>
  <c r="BW96" i="1"/>
  <c r="BU96" i="1"/>
  <c r="BS96" i="1"/>
  <c r="BQ96" i="1"/>
  <c r="BK96" i="1"/>
  <c r="BI96" i="1"/>
  <c r="AQ96" i="1"/>
  <c r="AO96" i="1"/>
  <c r="AM96" i="1"/>
  <c r="U96" i="1"/>
  <c r="Q96" i="1"/>
  <c r="DN95" i="1"/>
  <c r="DK95" i="1"/>
  <c r="DI95" i="1"/>
  <c r="DG95" i="1"/>
  <c r="DE95" i="1"/>
  <c r="DC95" i="1"/>
  <c r="CY95" i="1"/>
  <c r="CU95" i="1"/>
  <c r="CS95" i="1"/>
  <c r="CQ95" i="1"/>
  <c r="CO95" i="1"/>
  <c r="CM95" i="1"/>
  <c r="CK95" i="1"/>
  <c r="CE95" i="1"/>
  <c r="CA95" i="1"/>
  <c r="BY95" i="1"/>
  <c r="BW95" i="1"/>
  <c r="BU95" i="1"/>
  <c r="BS95" i="1"/>
  <c r="BQ95" i="1"/>
  <c r="BK95" i="1"/>
  <c r="BI95" i="1"/>
  <c r="AQ95" i="1"/>
  <c r="AO95" i="1"/>
  <c r="AM95" i="1"/>
  <c r="U95" i="1"/>
  <c r="Q95" i="1"/>
  <c r="DN94" i="1"/>
  <c r="DK94" i="1"/>
  <c r="DI94" i="1"/>
  <c r="DG94" i="1"/>
  <c r="DE94" i="1"/>
  <c r="DC94" i="1"/>
  <c r="CY94" i="1"/>
  <c r="CU94" i="1"/>
  <c r="CS94" i="1"/>
  <c r="CQ94" i="1"/>
  <c r="CO94" i="1"/>
  <c r="CM94" i="1"/>
  <c r="CK94" i="1"/>
  <c r="CE94" i="1"/>
  <c r="CA94" i="1"/>
  <c r="BY94" i="1"/>
  <c r="BW94" i="1"/>
  <c r="BU94" i="1"/>
  <c r="BS94" i="1"/>
  <c r="BQ94" i="1"/>
  <c r="BM94" i="1"/>
  <c r="BM83" i="1" s="1"/>
  <c r="BK94" i="1"/>
  <c r="BI94" i="1"/>
  <c r="AU94" i="1"/>
  <c r="AQ94" i="1"/>
  <c r="AO94" i="1"/>
  <c r="AM94" i="1"/>
  <c r="U94" i="1"/>
  <c r="Q94" i="1"/>
  <c r="DN93" i="1"/>
  <c r="DK93" i="1"/>
  <c r="DI93" i="1"/>
  <c r="DG93" i="1"/>
  <c r="DE93" i="1"/>
  <c r="DC93" i="1"/>
  <c r="CY93" i="1"/>
  <c r="CU93" i="1"/>
  <c r="CS93" i="1"/>
  <c r="CQ93" i="1"/>
  <c r="CO93" i="1"/>
  <c r="CM93" i="1"/>
  <c r="CK93" i="1"/>
  <c r="CE93" i="1"/>
  <c r="BW93" i="1"/>
  <c r="BU93" i="1"/>
  <c r="BS93" i="1"/>
  <c r="BQ93" i="1"/>
  <c r="BK93" i="1"/>
  <c r="BI93" i="1"/>
  <c r="AU93" i="1"/>
  <c r="AQ93" i="1"/>
  <c r="AO93" i="1"/>
  <c r="AM93" i="1"/>
  <c r="AK93" i="1"/>
  <c r="U93" i="1"/>
  <c r="Q93" i="1"/>
  <c r="DN92" i="1"/>
  <c r="DK92" i="1"/>
  <c r="DI92" i="1"/>
  <c r="DG92" i="1"/>
  <c r="DE92" i="1"/>
  <c r="DC92" i="1"/>
  <c r="CY92" i="1"/>
  <c r="CU92" i="1"/>
  <c r="CS92" i="1"/>
  <c r="CQ92" i="1"/>
  <c r="CO92" i="1"/>
  <c r="CM92" i="1"/>
  <c r="CK92" i="1"/>
  <c r="CE92" i="1"/>
  <c r="BW92" i="1"/>
  <c r="BU92" i="1"/>
  <c r="BS92" i="1"/>
  <c r="BQ92" i="1"/>
  <c r="BK92" i="1"/>
  <c r="BI92" i="1"/>
  <c r="AQ92" i="1"/>
  <c r="AO92" i="1"/>
  <c r="AM92" i="1"/>
  <c r="U92" i="1"/>
  <c r="Q92" i="1"/>
  <c r="DN91" i="1"/>
  <c r="DK91" i="1"/>
  <c r="DI91" i="1"/>
  <c r="DG91" i="1"/>
  <c r="DE91" i="1"/>
  <c r="DC91" i="1"/>
  <c r="CY91" i="1"/>
  <c r="CU91" i="1"/>
  <c r="CS91" i="1"/>
  <c r="CQ91" i="1"/>
  <c r="CO91" i="1"/>
  <c r="CM91" i="1"/>
  <c r="CK91" i="1"/>
  <c r="CE91" i="1"/>
  <c r="BW91" i="1"/>
  <c r="BU91" i="1"/>
  <c r="BS91" i="1"/>
  <c r="BQ91" i="1"/>
  <c r="BK91" i="1"/>
  <c r="BI91" i="1"/>
  <c r="AQ91" i="1"/>
  <c r="AO91" i="1"/>
  <c r="AM91" i="1"/>
  <c r="U91" i="1"/>
  <c r="S91" i="1"/>
  <c r="Q91" i="1"/>
  <c r="DN90" i="1"/>
  <c r="DK90" i="1"/>
  <c r="DI90" i="1"/>
  <c r="DG90" i="1"/>
  <c r="DE90" i="1"/>
  <c r="DC90" i="1"/>
  <c r="CY90" i="1"/>
  <c r="CU90" i="1"/>
  <c r="CS90" i="1"/>
  <c r="CQ90" i="1"/>
  <c r="CO90" i="1"/>
  <c r="CM90" i="1"/>
  <c r="CK90" i="1"/>
  <c r="CE90" i="1"/>
  <c r="BW90" i="1"/>
  <c r="BU90" i="1"/>
  <c r="BS90" i="1"/>
  <c r="BQ90" i="1"/>
  <c r="BK90" i="1"/>
  <c r="BI90" i="1"/>
  <c r="AQ90" i="1"/>
  <c r="AO90" i="1"/>
  <c r="AM90" i="1"/>
  <c r="AG90" i="1"/>
  <c r="U90" i="1"/>
  <c r="S90" i="1"/>
  <c r="Q90" i="1"/>
  <c r="DN89" i="1"/>
  <c r="DK89" i="1"/>
  <c r="DI89" i="1"/>
  <c r="DG89" i="1"/>
  <c r="DE89" i="1"/>
  <c r="DC89" i="1"/>
  <c r="CY89" i="1"/>
  <c r="CU89" i="1"/>
  <c r="CS89" i="1"/>
  <c r="CQ89" i="1"/>
  <c r="CO89" i="1"/>
  <c r="CM89" i="1"/>
  <c r="CK89" i="1"/>
  <c r="CE89" i="1"/>
  <c r="BW89" i="1"/>
  <c r="BU89" i="1"/>
  <c r="BS89" i="1"/>
  <c r="BQ89" i="1"/>
  <c r="BK89" i="1"/>
  <c r="BI89" i="1"/>
  <c r="AQ89" i="1"/>
  <c r="AO89" i="1"/>
  <c r="AM89" i="1"/>
  <c r="AG89" i="1"/>
  <c r="U89" i="1"/>
  <c r="S89" i="1"/>
  <c r="Q89" i="1"/>
  <c r="DN88" i="1"/>
  <c r="DK88" i="1"/>
  <c r="DI88" i="1"/>
  <c r="DG88" i="1"/>
  <c r="DE88" i="1"/>
  <c r="DC88" i="1"/>
  <c r="CY88" i="1"/>
  <c r="CU88" i="1"/>
  <c r="CS88" i="1"/>
  <c r="CQ88" i="1"/>
  <c r="CO88" i="1"/>
  <c r="CM88" i="1"/>
  <c r="CK88" i="1"/>
  <c r="CE88" i="1"/>
  <c r="BW88" i="1"/>
  <c r="BU88" i="1"/>
  <c r="BS88" i="1"/>
  <c r="BQ88" i="1"/>
  <c r="BK88" i="1"/>
  <c r="BI88" i="1"/>
  <c r="AQ88" i="1"/>
  <c r="AO88" i="1"/>
  <c r="AM88" i="1"/>
  <c r="AG88" i="1"/>
  <c r="U88" i="1"/>
  <c r="S88" i="1"/>
  <c r="Q88" i="1"/>
  <c r="DN87" i="1"/>
  <c r="DK87" i="1"/>
  <c r="DI87" i="1"/>
  <c r="DG87" i="1"/>
  <c r="DE87" i="1"/>
  <c r="DC87" i="1"/>
  <c r="CY87" i="1"/>
  <c r="CU87" i="1"/>
  <c r="CS87" i="1"/>
  <c r="CQ87" i="1"/>
  <c r="CO87" i="1"/>
  <c r="CM87" i="1"/>
  <c r="CK87" i="1"/>
  <c r="CE87" i="1"/>
  <c r="BW87" i="1"/>
  <c r="BU87" i="1"/>
  <c r="BS87" i="1"/>
  <c r="BQ87" i="1"/>
  <c r="BK87" i="1"/>
  <c r="BI87" i="1"/>
  <c r="AQ87" i="1"/>
  <c r="AO87" i="1"/>
  <c r="AM87" i="1"/>
  <c r="AG87" i="1"/>
  <c r="U87" i="1"/>
  <c r="S87" i="1"/>
  <c r="Q87" i="1"/>
  <c r="DN86" i="1"/>
  <c r="DK86" i="1"/>
  <c r="DI86" i="1"/>
  <c r="DG86" i="1"/>
  <c r="DE86" i="1"/>
  <c r="DC86" i="1"/>
  <c r="CY86" i="1"/>
  <c r="CU86" i="1"/>
  <c r="CS86" i="1"/>
  <c r="CQ86" i="1"/>
  <c r="CO86" i="1"/>
  <c r="CM86" i="1"/>
  <c r="CK86" i="1"/>
  <c r="CE86" i="1"/>
  <c r="BW86" i="1"/>
  <c r="BU86" i="1"/>
  <c r="BS86" i="1"/>
  <c r="BQ86" i="1"/>
  <c r="BK86" i="1"/>
  <c r="BI86" i="1"/>
  <c r="AQ86" i="1"/>
  <c r="AO86" i="1"/>
  <c r="AM86" i="1"/>
  <c r="AG86" i="1"/>
  <c r="U86" i="1"/>
  <c r="S86" i="1"/>
  <c r="Q86" i="1"/>
  <c r="DK85" i="1"/>
  <c r="DI85" i="1"/>
  <c r="DG85" i="1"/>
  <c r="DE85" i="1"/>
  <c r="DC85" i="1"/>
  <c r="CY85" i="1"/>
  <c r="CU85" i="1"/>
  <c r="CR85" i="1"/>
  <c r="CS85" i="1" s="1"/>
  <c r="CQ85" i="1"/>
  <c r="CO85" i="1"/>
  <c r="CM85" i="1"/>
  <c r="CK85" i="1"/>
  <c r="CE85" i="1"/>
  <c r="BW85" i="1"/>
  <c r="BU85" i="1"/>
  <c r="BS85" i="1"/>
  <c r="BQ85" i="1"/>
  <c r="BK85" i="1"/>
  <c r="BI85" i="1"/>
  <c r="AQ85" i="1"/>
  <c r="AO85" i="1"/>
  <c r="AM85" i="1"/>
  <c r="AG85" i="1"/>
  <c r="U85" i="1"/>
  <c r="S85" i="1"/>
  <c r="Q85" i="1"/>
  <c r="DK84" i="1"/>
  <c r="DI84" i="1"/>
  <c r="DG84" i="1"/>
  <c r="DE84" i="1"/>
  <c r="DC84" i="1"/>
  <c r="CY84" i="1"/>
  <c r="CU84" i="1"/>
  <c r="CR84" i="1"/>
  <c r="DN84" i="1" s="1"/>
  <c r="CQ84" i="1"/>
  <c r="CO84" i="1"/>
  <c r="CM84" i="1"/>
  <c r="CK84" i="1"/>
  <c r="CE84" i="1"/>
  <c r="BW84" i="1"/>
  <c r="BU84" i="1"/>
  <c r="BS84" i="1"/>
  <c r="BQ84" i="1"/>
  <c r="BK84" i="1"/>
  <c r="BI84" i="1"/>
  <c r="AQ84" i="1"/>
  <c r="AO84" i="1"/>
  <c r="AM84" i="1"/>
  <c r="AG84" i="1"/>
  <c r="S84" i="1"/>
  <c r="Q84" i="1"/>
  <c r="DM83" i="1"/>
  <c r="DL83" i="1"/>
  <c r="DJ83" i="1"/>
  <c r="DH83" i="1"/>
  <c r="DF83" i="1"/>
  <c r="DD83" i="1"/>
  <c r="DB83" i="1"/>
  <c r="DA83" i="1"/>
  <c r="CZ83" i="1"/>
  <c r="CX83" i="1"/>
  <c r="CW83" i="1"/>
  <c r="CV83" i="1"/>
  <c r="CT83" i="1"/>
  <c r="CR83" i="1"/>
  <c r="CP83" i="1"/>
  <c r="CN83" i="1"/>
  <c r="CL83" i="1"/>
  <c r="CJ83" i="1"/>
  <c r="CI83" i="1"/>
  <c r="CH83" i="1"/>
  <c r="CG83" i="1"/>
  <c r="CF83" i="1"/>
  <c r="CD83" i="1"/>
  <c r="CC83" i="1"/>
  <c r="CB83" i="1"/>
  <c r="BZ83" i="1"/>
  <c r="BX83" i="1"/>
  <c r="BV83" i="1"/>
  <c r="BT83" i="1"/>
  <c r="BR83" i="1"/>
  <c r="BP83" i="1"/>
  <c r="BO83" i="1"/>
  <c r="BN83" i="1"/>
  <c r="BL83" i="1"/>
  <c r="BJ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T83" i="1"/>
  <c r="AS83" i="1"/>
  <c r="AR83" i="1"/>
  <c r="AP83" i="1"/>
  <c r="AN83" i="1"/>
  <c r="AL83" i="1"/>
  <c r="AK83" i="1"/>
  <c r="AJ83" i="1"/>
  <c r="AI83" i="1"/>
  <c r="AH83" i="1"/>
  <c r="AF83" i="1"/>
  <c r="AE83" i="1"/>
  <c r="AD83" i="1"/>
  <c r="AC83" i="1"/>
  <c r="AB83" i="1"/>
  <c r="AA83" i="1"/>
  <c r="Z83" i="1"/>
  <c r="Y83" i="1"/>
  <c r="X83" i="1"/>
  <c r="W83" i="1"/>
  <c r="V83" i="1"/>
  <c r="T83" i="1"/>
  <c r="R83" i="1"/>
  <c r="P83" i="1"/>
  <c r="DN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G82" i="1"/>
  <c r="AC82" i="1"/>
  <c r="Y82" i="1"/>
  <c r="W82" i="1"/>
  <c r="U82" i="1"/>
  <c r="S82" i="1"/>
  <c r="Q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G81" i="1"/>
  <c r="AC81" i="1"/>
  <c r="Y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DN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G79" i="1"/>
  <c r="AC79" i="1"/>
  <c r="Y79" i="1"/>
  <c r="W79" i="1"/>
  <c r="U79" i="1"/>
  <c r="S79" i="1"/>
  <c r="Q79" i="1"/>
  <c r="DM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G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I78" i="1"/>
  <c r="AH78" i="1"/>
  <c r="AF78" i="1"/>
  <c r="AE78" i="1"/>
  <c r="AD78" i="1"/>
  <c r="AB78" i="1"/>
  <c r="AA78" i="1"/>
  <c r="Z78" i="1"/>
  <c r="X78" i="1"/>
  <c r="V78" i="1"/>
  <c r="T78" i="1"/>
  <c r="R78" i="1"/>
  <c r="P78" i="1"/>
  <c r="DN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G77" i="1"/>
  <c r="AC77" i="1"/>
  <c r="Y77" i="1"/>
  <c r="W77" i="1"/>
  <c r="U77" i="1"/>
  <c r="S77" i="1"/>
  <c r="Q77" i="1"/>
  <c r="DN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G76" i="1"/>
  <c r="AC76" i="1"/>
  <c r="Y76" i="1"/>
  <c r="W76" i="1"/>
  <c r="U76" i="1"/>
  <c r="S76" i="1"/>
  <c r="Q76" i="1"/>
  <c r="DN75" i="1"/>
  <c r="DK75" i="1"/>
  <c r="DI75" i="1"/>
  <c r="DG75" i="1"/>
  <c r="DE75" i="1"/>
  <c r="DA75" i="1"/>
  <c r="CY75" i="1"/>
  <c r="CW75" i="1"/>
  <c r="CU75" i="1"/>
  <c r="CS75" i="1"/>
  <c r="CQ75" i="1"/>
  <c r="CO75" i="1"/>
  <c r="CM75" i="1"/>
  <c r="CK75" i="1"/>
  <c r="CI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E75" i="1"/>
  <c r="BC75" i="1"/>
  <c r="BA75" i="1"/>
  <c r="AY75" i="1"/>
  <c r="AW75" i="1"/>
  <c r="AU75" i="1"/>
  <c r="AS75" i="1"/>
  <c r="AQ75" i="1"/>
  <c r="AO75" i="1"/>
  <c r="AM75" i="1"/>
  <c r="AK75" i="1"/>
  <c r="AG75" i="1"/>
  <c r="AC75" i="1"/>
  <c r="Y75" i="1"/>
  <c r="W75" i="1"/>
  <c r="U75" i="1"/>
  <c r="S75" i="1"/>
  <c r="Q75" i="1"/>
  <c r="DN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G74" i="1"/>
  <c r="AC74" i="1"/>
  <c r="Y74" i="1"/>
  <c r="W74" i="1"/>
  <c r="U74" i="1"/>
  <c r="S74" i="1"/>
  <c r="Q74" i="1"/>
  <c r="DN73" i="1"/>
  <c r="DK73" i="1"/>
  <c r="DI73" i="1"/>
  <c r="DG73" i="1"/>
  <c r="DE73" i="1"/>
  <c r="DA73" i="1"/>
  <c r="CY73" i="1"/>
  <c r="CW73" i="1"/>
  <c r="CU73" i="1"/>
  <c r="CS73" i="1"/>
  <c r="CQ73" i="1"/>
  <c r="CO73" i="1"/>
  <c r="CM73" i="1"/>
  <c r="CK73" i="1"/>
  <c r="CI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E73" i="1"/>
  <c r="BC73" i="1"/>
  <c r="BA73" i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N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G72" i="1"/>
  <c r="AC72" i="1"/>
  <c r="Y72" i="1"/>
  <c r="W72" i="1"/>
  <c r="U72" i="1"/>
  <c r="S72" i="1"/>
  <c r="Q72" i="1"/>
  <c r="DN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G71" i="1"/>
  <c r="AC71" i="1"/>
  <c r="Y71" i="1"/>
  <c r="W71" i="1"/>
  <c r="U71" i="1"/>
  <c r="S71" i="1"/>
  <c r="Q71" i="1"/>
  <c r="DM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G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I70" i="1"/>
  <c r="AH70" i="1"/>
  <c r="AF70" i="1"/>
  <c r="AE70" i="1"/>
  <c r="AD70" i="1"/>
  <c r="AB70" i="1"/>
  <c r="AA70" i="1"/>
  <c r="Z70" i="1"/>
  <c r="X70" i="1"/>
  <c r="V70" i="1"/>
  <c r="T70" i="1"/>
  <c r="R70" i="1"/>
  <c r="P70" i="1"/>
  <c r="DN69" i="1"/>
  <c r="DK69" i="1"/>
  <c r="DI69" i="1"/>
  <c r="DG69" i="1"/>
  <c r="DE69" i="1"/>
  <c r="DA69" i="1"/>
  <c r="CY69" i="1"/>
  <c r="CW69" i="1"/>
  <c r="CU69" i="1"/>
  <c r="CS69" i="1"/>
  <c r="CQ69" i="1"/>
  <c r="CO69" i="1"/>
  <c r="CM69" i="1"/>
  <c r="CK69" i="1"/>
  <c r="CI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G69" i="1"/>
  <c r="AC69" i="1"/>
  <c r="Y69" i="1"/>
  <c r="W69" i="1"/>
  <c r="U69" i="1"/>
  <c r="S69" i="1"/>
  <c r="Q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G68" i="1"/>
  <c r="AC68" i="1"/>
  <c r="Y68" i="1"/>
  <c r="W68" i="1"/>
  <c r="U68" i="1"/>
  <c r="S68" i="1"/>
  <c r="Q68" i="1"/>
  <c r="DN67" i="1"/>
  <c r="DK67" i="1"/>
  <c r="DI67" i="1"/>
  <c r="DG67" i="1"/>
  <c r="DE67" i="1"/>
  <c r="DA67" i="1"/>
  <c r="CY67" i="1"/>
  <c r="CW67" i="1"/>
  <c r="CU67" i="1"/>
  <c r="CS67" i="1"/>
  <c r="CQ67" i="1"/>
  <c r="CO67" i="1"/>
  <c r="CM67" i="1"/>
  <c r="CK67" i="1"/>
  <c r="CI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N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N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G64" i="1"/>
  <c r="AC64" i="1"/>
  <c r="Y64" i="1"/>
  <c r="W64" i="1"/>
  <c r="U64" i="1"/>
  <c r="S64" i="1"/>
  <c r="Q64" i="1"/>
  <c r="DN63" i="1"/>
  <c r="DK63" i="1"/>
  <c r="DI63" i="1"/>
  <c r="DG63" i="1"/>
  <c r="DE63" i="1"/>
  <c r="DA63" i="1"/>
  <c r="CY63" i="1"/>
  <c r="CW63" i="1"/>
  <c r="CU63" i="1"/>
  <c r="CS63" i="1"/>
  <c r="CQ63" i="1"/>
  <c r="CO63" i="1"/>
  <c r="CM63" i="1"/>
  <c r="CK63" i="1"/>
  <c r="CI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G63" i="1"/>
  <c r="AC63" i="1"/>
  <c r="Y63" i="1"/>
  <c r="W63" i="1"/>
  <c r="U63" i="1"/>
  <c r="S63" i="1"/>
  <c r="Q63" i="1"/>
  <c r="DN62" i="1"/>
  <c r="DK62" i="1"/>
  <c r="DI62" i="1"/>
  <c r="DG62" i="1"/>
  <c r="DE62" i="1"/>
  <c r="DA62" i="1"/>
  <c r="CY62" i="1"/>
  <c r="CW62" i="1"/>
  <c r="CU62" i="1"/>
  <c r="CS62" i="1"/>
  <c r="CQ62" i="1"/>
  <c r="CO62" i="1"/>
  <c r="CM62" i="1"/>
  <c r="CK62" i="1"/>
  <c r="CI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N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G61" i="1"/>
  <c r="AC61" i="1"/>
  <c r="Y61" i="1"/>
  <c r="W61" i="1"/>
  <c r="U61" i="1"/>
  <c r="S61" i="1"/>
  <c r="Q61" i="1"/>
  <c r="DN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G60" i="1"/>
  <c r="AC60" i="1"/>
  <c r="Y60" i="1"/>
  <c r="W60" i="1"/>
  <c r="U60" i="1"/>
  <c r="S60" i="1"/>
  <c r="Q60" i="1"/>
  <c r="DM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G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I59" i="1"/>
  <c r="AH59" i="1"/>
  <c r="AF59" i="1"/>
  <c r="AE59" i="1"/>
  <c r="AD59" i="1"/>
  <c r="AB59" i="1"/>
  <c r="AA59" i="1"/>
  <c r="Z59" i="1"/>
  <c r="X59" i="1"/>
  <c r="V59" i="1"/>
  <c r="T59" i="1"/>
  <c r="R59" i="1"/>
  <c r="P59" i="1"/>
  <c r="DN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G58" i="1"/>
  <c r="AC58" i="1"/>
  <c r="Y58" i="1"/>
  <c r="W58" i="1"/>
  <c r="U58" i="1"/>
  <c r="S58" i="1"/>
  <c r="Q58" i="1"/>
  <c r="DN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G57" i="1"/>
  <c r="AC57" i="1"/>
  <c r="Y57" i="1"/>
  <c r="W57" i="1"/>
  <c r="U57" i="1"/>
  <c r="S57" i="1"/>
  <c r="Q57" i="1"/>
  <c r="DN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G56" i="1"/>
  <c r="AC56" i="1"/>
  <c r="Y56" i="1"/>
  <c r="W56" i="1"/>
  <c r="U56" i="1"/>
  <c r="S56" i="1"/>
  <c r="Q56" i="1"/>
  <c r="DM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G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I55" i="1"/>
  <c r="AH55" i="1"/>
  <c r="AF55" i="1"/>
  <c r="AE55" i="1"/>
  <c r="AD55" i="1"/>
  <c r="AB55" i="1"/>
  <c r="AA55" i="1"/>
  <c r="Z55" i="1"/>
  <c r="X55" i="1"/>
  <c r="V55" i="1"/>
  <c r="T55" i="1"/>
  <c r="R55" i="1"/>
  <c r="P55" i="1"/>
  <c r="DN54" i="1"/>
  <c r="DN53" i="1" s="1"/>
  <c r="DK54" i="1"/>
  <c r="DK53" i="1" s="1"/>
  <c r="DI54" i="1"/>
  <c r="DI53" i="1" s="1"/>
  <c r="DG54" i="1"/>
  <c r="DG53" i="1" s="1"/>
  <c r="DE54" i="1"/>
  <c r="DC54" i="1"/>
  <c r="DC53" i="1" s="1"/>
  <c r="DA54" i="1"/>
  <c r="DA53" i="1" s="1"/>
  <c r="CY54" i="1"/>
  <c r="CY53" i="1" s="1"/>
  <c r="CW54" i="1"/>
  <c r="CW53" i="1" s="1"/>
  <c r="CU54" i="1"/>
  <c r="CS54" i="1"/>
  <c r="CS53" i="1" s="1"/>
  <c r="CQ54" i="1"/>
  <c r="CQ53" i="1" s="1"/>
  <c r="CO54" i="1"/>
  <c r="CO53" i="1" s="1"/>
  <c r="CM54" i="1"/>
  <c r="CM53" i="1" s="1"/>
  <c r="CK54" i="1"/>
  <c r="CK53" i="1" s="1"/>
  <c r="CI54" i="1"/>
  <c r="CI53" i="1" s="1"/>
  <c r="CE54" i="1"/>
  <c r="CE53" i="1" s="1"/>
  <c r="CC54" i="1"/>
  <c r="CC53" i="1" s="1"/>
  <c r="CA54" i="1"/>
  <c r="CA53" i="1" s="1"/>
  <c r="BY54" i="1"/>
  <c r="BY53" i="1" s="1"/>
  <c r="BW54" i="1"/>
  <c r="BW53" i="1" s="1"/>
  <c r="BU54" i="1"/>
  <c r="BU53" i="1" s="1"/>
  <c r="BS54" i="1"/>
  <c r="BS53" i="1" s="1"/>
  <c r="BQ54" i="1"/>
  <c r="BQ53" i="1" s="1"/>
  <c r="BO54" i="1"/>
  <c r="BO53" i="1" s="1"/>
  <c r="BM54" i="1"/>
  <c r="BM53" i="1" s="1"/>
  <c r="BK54" i="1"/>
  <c r="BK53" i="1" s="1"/>
  <c r="BI54" i="1"/>
  <c r="BG54" i="1"/>
  <c r="BG53" i="1" s="1"/>
  <c r="BE54" i="1"/>
  <c r="BE53" i="1" s="1"/>
  <c r="BC54" i="1"/>
  <c r="BC53" i="1" s="1"/>
  <c r="BA54" i="1"/>
  <c r="BA53" i="1" s="1"/>
  <c r="AY54" i="1"/>
  <c r="AY53" i="1" s="1"/>
  <c r="AW54" i="1"/>
  <c r="AW53" i="1" s="1"/>
  <c r="AU54" i="1"/>
  <c r="AU53" i="1" s="1"/>
  <c r="AS54" i="1"/>
  <c r="AS53" i="1" s="1"/>
  <c r="AQ54" i="1"/>
  <c r="AQ53" i="1" s="1"/>
  <c r="AO54" i="1"/>
  <c r="AO53" i="1" s="1"/>
  <c r="AM54" i="1"/>
  <c r="AM53" i="1" s="1"/>
  <c r="AK54" i="1"/>
  <c r="AG54" i="1"/>
  <c r="AG53" i="1" s="1"/>
  <c r="AC54" i="1"/>
  <c r="AC53" i="1" s="1"/>
  <c r="Y54" i="1"/>
  <c r="Y53" i="1" s="1"/>
  <c r="W54" i="1"/>
  <c r="W53" i="1" s="1"/>
  <c r="U54" i="1"/>
  <c r="U53" i="1" s="1"/>
  <c r="S54" i="1"/>
  <c r="S53" i="1" s="1"/>
  <c r="Q54" i="1"/>
  <c r="Q53" i="1" s="1"/>
  <c r="DM53" i="1"/>
  <c r="DL53" i="1"/>
  <c r="DJ53" i="1"/>
  <c r="DH53" i="1"/>
  <c r="DF53" i="1"/>
  <c r="DE53" i="1"/>
  <c r="DD53" i="1"/>
  <c r="DB53" i="1"/>
  <c r="CZ53" i="1"/>
  <c r="CX53" i="1"/>
  <c r="CV53" i="1"/>
  <c r="CU53" i="1"/>
  <c r="CT53" i="1"/>
  <c r="CR53" i="1"/>
  <c r="CP53" i="1"/>
  <c r="CN53" i="1"/>
  <c r="CL53" i="1"/>
  <c r="CJ53" i="1"/>
  <c r="CH53" i="1"/>
  <c r="CG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I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K53" i="1"/>
  <c r="AJ53" i="1"/>
  <c r="AI53" i="1"/>
  <c r="AH53" i="1"/>
  <c r="AF53" i="1"/>
  <c r="AE53" i="1"/>
  <c r="AD53" i="1"/>
  <c r="AB53" i="1"/>
  <c r="AA53" i="1"/>
  <c r="Z53" i="1"/>
  <c r="X53" i="1"/>
  <c r="V53" i="1"/>
  <c r="T53" i="1"/>
  <c r="R53" i="1"/>
  <c r="P53" i="1"/>
  <c r="DN52" i="1"/>
  <c r="DK52" i="1"/>
  <c r="DI52" i="1"/>
  <c r="DG52" i="1"/>
  <c r="DE52" i="1"/>
  <c r="CY52" i="1"/>
  <c r="CW52" i="1"/>
  <c r="CU52" i="1"/>
  <c r="CS52" i="1"/>
  <c r="CQ52" i="1"/>
  <c r="CO52" i="1"/>
  <c r="CM52" i="1"/>
  <c r="CK52" i="1"/>
  <c r="CE52" i="1"/>
  <c r="CA52" i="1"/>
  <c r="BY52" i="1"/>
  <c r="BW52" i="1"/>
  <c r="BU52" i="1"/>
  <c r="BS52" i="1"/>
  <c r="BQ52" i="1"/>
  <c r="BM52" i="1"/>
  <c r="BI52" i="1"/>
  <c r="AU52" i="1"/>
  <c r="AQ52" i="1"/>
  <c r="AO52" i="1"/>
  <c r="AM52" i="1"/>
  <c r="AK52" i="1"/>
  <c r="AG52" i="1"/>
  <c r="AC52" i="1"/>
  <c r="Y52" i="1"/>
  <c r="W52" i="1"/>
  <c r="U52" i="1"/>
  <c r="S52" i="1"/>
  <c r="Q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G51" i="1"/>
  <c r="AC51" i="1"/>
  <c r="Y51" i="1"/>
  <c r="W51" i="1"/>
  <c r="U51" i="1"/>
  <c r="S51" i="1"/>
  <c r="Q51" i="1"/>
  <c r="DN50" i="1"/>
  <c r="DK50" i="1"/>
  <c r="DI50" i="1"/>
  <c r="DG50" i="1"/>
  <c r="DE50" i="1"/>
  <c r="CY50" i="1"/>
  <c r="CW50" i="1"/>
  <c r="CU50" i="1"/>
  <c r="CS50" i="1"/>
  <c r="CQ50" i="1"/>
  <c r="CO50" i="1"/>
  <c r="CM50" i="1"/>
  <c r="CK50" i="1"/>
  <c r="CE50" i="1"/>
  <c r="CA50" i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G50" i="1"/>
  <c r="AC50" i="1"/>
  <c r="Y50" i="1"/>
  <c r="W50" i="1"/>
  <c r="U50" i="1"/>
  <c r="S50" i="1"/>
  <c r="Q50" i="1"/>
  <c r="DN49" i="1"/>
  <c r="DK49" i="1"/>
  <c r="DI49" i="1"/>
  <c r="DG49" i="1"/>
  <c r="DE49" i="1"/>
  <c r="CY49" i="1"/>
  <c r="CW49" i="1"/>
  <c r="CU49" i="1"/>
  <c r="CS49" i="1"/>
  <c r="CQ49" i="1"/>
  <c r="CO49" i="1"/>
  <c r="CM49" i="1"/>
  <c r="CK49" i="1"/>
  <c r="CE49" i="1"/>
  <c r="CA49" i="1"/>
  <c r="BY49" i="1"/>
  <c r="BW49" i="1"/>
  <c r="BU49" i="1"/>
  <c r="BS49" i="1"/>
  <c r="BQ49" i="1"/>
  <c r="BM49" i="1"/>
  <c r="BI49" i="1"/>
  <c r="AU49" i="1"/>
  <c r="AQ49" i="1"/>
  <c r="AO49" i="1"/>
  <c r="AM49" i="1"/>
  <c r="AK49" i="1"/>
  <c r="AG49" i="1"/>
  <c r="AC49" i="1"/>
  <c r="Y49" i="1"/>
  <c r="W49" i="1"/>
  <c r="U49" i="1"/>
  <c r="S49" i="1"/>
  <c r="Q49" i="1"/>
  <c r="DM48" i="1"/>
  <c r="DL48" i="1"/>
  <c r="DJ48" i="1"/>
  <c r="DH48" i="1"/>
  <c r="DF48" i="1"/>
  <c r="DD48" i="1"/>
  <c r="DC48" i="1"/>
  <c r="DB48" i="1"/>
  <c r="DA48" i="1"/>
  <c r="CZ48" i="1"/>
  <c r="CX48" i="1"/>
  <c r="CV48" i="1"/>
  <c r="CT48" i="1"/>
  <c r="CR48" i="1"/>
  <c r="CP48" i="1"/>
  <c r="CN48" i="1"/>
  <c r="CL48" i="1"/>
  <c r="CJ48" i="1"/>
  <c r="CI48" i="1"/>
  <c r="CH48" i="1"/>
  <c r="CG48" i="1"/>
  <c r="CF48" i="1"/>
  <c r="CD48" i="1"/>
  <c r="CC48" i="1"/>
  <c r="CB48" i="1"/>
  <c r="BZ48" i="1"/>
  <c r="BX48" i="1"/>
  <c r="BV48" i="1"/>
  <c r="BT48" i="1"/>
  <c r="BR48" i="1"/>
  <c r="BP48" i="1"/>
  <c r="BO48" i="1"/>
  <c r="BN48" i="1"/>
  <c r="BL48" i="1"/>
  <c r="BK48" i="1"/>
  <c r="BJ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T48" i="1"/>
  <c r="AS48" i="1"/>
  <c r="AR48" i="1"/>
  <c r="AP48" i="1"/>
  <c r="AN48" i="1"/>
  <c r="AL48" i="1"/>
  <c r="AJ48" i="1"/>
  <c r="AI48" i="1"/>
  <c r="AH48" i="1"/>
  <c r="AF48" i="1"/>
  <c r="AE48" i="1"/>
  <c r="AD48" i="1"/>
  <c r="AB48" i="1"/>
  <c r="AA48" i="1"/>
  <c r="Z48" i="1"/>
  <c r="X48" i="1"/>
  <c r="V48" i="1"/>
  <c r="T48" i="1"/>
  <c r="R48" i="1"/>
  <c r="P48" i="1"/>
  <c r="DN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G47" i="1"/>
  <c r="AC47" i="1"/>
  <c r="Y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C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N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G43" i="1"/>
  <c r="AC43" i="1"/>
  <c r="Y43" i="1"/>
  <c r="W43" i="1"/>
  <c r="U43" i="1"/>
  <c r="S43" i="1"/>
  <c r="Q43" i="1"/>
  <c r="DN42" i="1"/>
  <c r="DK42" i="1"/>
  <c r="DI42" i="1"/>
  <c r="DG42" i="1"/>
  <c r="DG41" i="1" s="1"/>
  <c r="DE42" i="1"/>
  <c r="DC42" i="1"/>
  <c r="DA42" i="1"/>
  <c r="CY42" i="1"/>
  <c r="CW42" i="1"/>
  <c r="CU42" i="1"/>
  <c r="CU41" i="1" s="1"/>
  <c r="CS42" i="1"/>
  <c r="CQ42" i="1"/>
  <c r="CO42" i="1"/>
  <c r="CO41" i="1" s="1"/>
  <c r="CM42" i="1"/>
  <c r="CK42" i="1"/>
  <c r="CI42" i="1"/>
  <c r="CI41" i="1" s="1"/>
  <c r="CG42" i="1"/>
  <c r="CE42" i="1"/>
  <c r="CC42" i="1"/>
  <c r="CA42" i="1"/>
  <c r="BY42" i="1"/>
  <c r="BW42" i="1"/>
  <c r="BW41" i="1" s="1"/>
  <c r="BU42" i="1"/>
  <c r="BS42" i="1"/>
  <c r="BQ42" i="1"/>
  <c r="BO42" i="1"/>
  <c r="BM42" i="1"/>
  <c r="BK42" i="1"/>
  <c r="BK41" i="1" s="1"/>
  <c r="BI42" i="1"/>
  <c r="BG42" i="1"/>
  <c r="BE42" i="1"/>
  <c r="BE41" i="1" s="1"/>
  <c r="BC42" i="1"/>
  <c r="BA42" i="1"/>
  <c r="AY42" i="1"/>
  <c r="AY41" i="1" s="1"/>
  <c r="AW42" i="1"/>
  <c r="AU42" i="1"/>
  <c r="AS42" i="1"/>
  <c r="AQ42" i="1"/>
  <c r="AO42" i="1"/>
  <c r="AM42" i="1"/>
  <c r="AM41" i="1" s="1"/>
  <c r="AK42" i="1"/>
  <c r="AG42" i="1"/>
  <c r="AC42" i="1"/>
  <c r="Y42" i="1"/>
  <c r="W42" i="1"/>
  <c r="U42" i="1"/>
  <c r="U41" i="1" s="1"/>
  <c r="S42" i="1"/>
  <c r="Q42" i="1"/>
  <c r="DM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I41" i="1"/>
  <c r="AH41" i="1"/>
  <c r="AF41" i="1"/>
  <c r="AE41" i="1"/>
  <c r="AD41" i="1"/>
  <c r="AB41" i="1"/>
  <c r="AA41" i="1"/>
  <c r="Z41" i="1"/>
  <c r="X41" i="1"/>
  <c r="V41" i="1"/>
  <c r="T41" i="1"/>
  <c r="R41" i="1"/>
  <c r="P41" i="1"/>
  <c r="DN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G40" i="1"/>
  <c r="AC40" i="1"/>
  <c r="Y40" i="1"/>
  <c r="W40" i="1"/>
  <c r="U40" i="1"/>
  <c r="S40" i="1"/>
  <c r="Q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C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N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N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G36" i="1"/>
  <c r="AC36" i="1"/>
  <c r="Y36" i="1"/>
  <c r="W36" i="1"/>
  <c r="U36" i="1"/>
  <c r="U34" i="1" s="1"/>
  <c r="S36" i="1"/>
  <c r="Q36" i="1"/>
  <c r="DN35" i="1"/>
  <c r="DN34" i="1" s="1"/>
  <c r="DK35" i="1"/>
  <c r="DK34" i="1" s="1"/>
  <c r="DI35" i="1"/>
  <c r="DG35" i="1"/>
  <c r="DE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E35" i="1"/>
  <c r="BC35" i="1"/>
  <c r="BA35" i="1"/>
  <c r="AY35" i="1"/>
  <c r="AW35" i="1"/>
  <c r="AU35" i="1"/>
  <c r="AS35" i="1"/>
  <c r="AQ35" i="1"/>
  <c r="AO35" i="1"/>
  <c r="AM35" i="1"/>
  <c r="AK35" i="1"/>
  <c r="AG35" i="1"/>
  <c r="AC35" i="1"/>
  <c r="Y35" i="1"/>
  <c r="W35" i="1"/>
  <c r="U35" i="1"/>
  <c r="S35" i="1"/>
  <c r="Q35" i="1"/>
  <c r="DM34" i="1"/>
  <c r="DL34" i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I34" i="1"/>
  <c r="AH34" i="1"/>
  <c r="AF34" i="1"/>
  <c r="AE34" i="1"/>
  <c r="AD34" i="1"/>
  <c r="AB34" i="1"/>
  <c r="AA34" i="1"/>
  <c r="Z34" i="1"/>
  <c r="X34" i="1"/>
  <c r="V34" i="1"/>
  <c r="T34" i="1"/>
  <c r="R34" i="1"/>
  <c r="P34" i="1"/>
  <c r="DN33" i="1"/>
  <c r="DK33" i="1"/>
  <c r="DI33" i="1"/>
  <c r="DG33" i="1"/>
  <c r="DG31" i="1" s="1"/>
  <c r="DE33" i="1"/>
  <c r="DA33" i="1"/>
  <c r="DA31" i="1" s="1"/>
  <c r="CY33" i="1"/>
  <c r="CW33" i="1"/>
  <c r="CU33" i="1"/>
  <c r="CS33" i="1"/>
  <c r="CQ33" i="1"/>
  <c r="CO33" i="1"/>
  <c r="CO31" i="1" s="1"/>
  <c r="CM33" i="1"/>
  <c r="CK33" i="1"/>
  <c r="CI33" i="1"/>
  <c r="CG33" i="1"/>
  <c r="CE33" i="1"/>
  <c r="CC33" i="1"/>
  <c r="CC31" i="1" s="1"/>
  <c r="CA33" i="1"/>
  <c r="BY33" i="1"/>
  <c r="BW33" i="1"/>
  <c r="BU33" i="1"/>
  <c r="BS33" i="1"/>
  <c r="BQ33" i="1"/>
  <c r="BO33" i="1"/>
  <c r="BM33" i="1"/>
  <c r="BK33" i="1"/>
  <c r="BI33" i="1"/>
  <c r="BE33" i="1"/>
  <c r="BC33" i="1"/>
  <c r="BA33" i="1"/>
  <c r="AY33" i="1"/>
  <c r="AW33" i="1"/>
  <c r="AU33" i="1"/>
  <c r="AS33" i="1"/>
  <c r="AQ33" i="1"/>
  <c r="AO33" i="1"/>
  <c r="AM33" i="1"/>
  <c r="AK33" i="1"/>
  <c r="AG33" i="1"/>
  <c r="AC33" i="1"/>
  <c r="Y33" i="1"/>
  <c r="W33" i="1"/>
  <c r="U33" i="1"/>
  <c r="S33" i="1"/>
  <c r="Q33" i="1"/>
  <c r="DN32" i="1"/>
  <c r="DK32" i="1"/>
  <c r="DI32" i="1"/>
  <c r="DG32" i="1"/>
  <c r="DE32" i="1"/>
  <c r="DC32" i="1"/>
  <c r="DC31" i="1" s="1"/>
  <c r="DA32" i="1"/>
  <c r="CY32" i="1"/>
  <c r="CW32" i="1"/>
  <c r="CW31" i="1" s="1"/>
  <c r="CU32" i="1"/>
  <c r="CS32" i="1"/>
  <c r="CQ32" i="1"/>
  <c r="CO32" i="1"/>
  <c r="CM32" i="1"/>
  <c r="CK32" i="1"/>
  <c r="CK31" i="1" s="1"/>
  <c r="CI32" i="1"/>
  <c r="CG32" i="1"/>
  <c r="CE32" i="1"/>
  <c r="CC32" i="1"/>
  <c r="CA32" i="1"/>
  <c r="BY32" i="1"/>
  <c r="BY31" i="1" s="1"/>
  <c r="BW32" i="1"/>
  <c r="BU32" i="1"/>
  <c r="BS32" i="1"/>
  <c r="BQ32" i="1"/>
  <c r="BO32" i="1"/>
  <c r="BM32" i="1"/>
  <c r="BM31" i="1" s="1"/>
  <c r="BK32" i="1"/>
  <c r="BI32" i="1"/>
  <c r="BG32" i="1"/>
  <c r="BG31" i="1" s="1"/>
  <c r="BE32" i="1"/>
  <c r="BE31" i="1" s="1"/>
  <c r="BC32" i="1"/>
  <c r="BC31" i="1" s="1"/>
  <c r="BA32" i="1"/>
  <c r="BA31" i="1" s="1"/>
  <c r="AY32" i="1"/>
  <c r="AY31" i="1" s="1"/>
  <c r="AW32" i="1"/>
  <c r="AW31" i="1" s="1"/>
  <c r="AU32" i="1"/>
  <c r="AU31" i="1" s="1"/>
  <c r="AS32" i="1"/>
  <c r="AQ32" i="1"/>
  <c r="AQ31" i="1" s="1"/>
  <c r="AO32" i="1"/>
  <c r="AO31" i="1" s="1"/>
  <c r="AM32" i="1"/>
  <c r="AK32" i="1"/>
  <c r="AK31" i="1" s="1"/>
  <c r="AG32" i="1"/>
  <c r="AG31" i="1" s="1"/>
  <c r="AC32" i="1"/>
  <c r="Y32" i="1"/>
  <c r="Y31" i="1" s="1"/>
  <c r="W32" i="1"/>
  <c r="W31" i="1" s="1"/>
  <c r="U32" i="1"/>
  <c r="U31" i="1" s="1"/>
  <c r="S32" i="1"/>
  <c r="S31" i="1" s="1"/>
  <c r="Q32" i="1"/>
  <c r="DM31" i="1"/>
  <c r="DL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W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S31" i="1"/>
  <c r="AR31" i="1"/>
  <c r="AP31" i="1"/>
  <c r="AN31" i="1"/>
  <c r="AM31" i="1"/>
  <c r="AL31" i="1"/>
  <c r="AJ31" i="1"/>
  <c r="AI31" i="1"/>
  <c r="AH31" i="1"/>
  <c r="AF31" i="1"/>
  <c r="AE31" i="1"/>
  <c r="AD31" i="1"/>
  <c r="AB31" i="1"/>
  <c r="AA31" i="1"/>
  <c r="Z31" i="1"/>
  <c r="X31" i="1"/>
  <c r="V31" i="1"/>
  <c r="T31" i="1"/>
  <c r="R31" i="1"/>
  <c r="P31" i="1"/>
  <c r="DN30" i="1"/>
  <c r="CG30" i="1"/>
  <c r="AK30" i="1"/>
  <c r="AC30" i="1"/>
  <c r="Y30" i="1"/>
  <c r="W30" i="1"/>
  <c r="U30" i="1"/>
  <c r="S30" i="1"/>
  <c r="Q30" i="1"/>
  <c r="DN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G29" i="1"/>
  <c r="AC29" i="1"/>
  <c r="Y29" i="1"/>
  <c r="W29" i="1"/>
  <c r="U29" i="1"/>
  <c r="S29" i="1"/>
  <c r="Q29" i="1"/>
  <c r="DN28" i="1"/>
  <c r="DK28" i="1"/>
  <c r="DI28" i="1"/>
  <c r="DG28" i="1"/>
  <c r="DE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E28" i="1"/>
  <c r="BC28" i="1"/>
  <c r="BA28" i="1"/>
  <c r="AY28" i="1"/>
  <c r="AW28" i="1"/>
  <c r="AU28" i="1"/>
  <c r="AS28" i="1"/>
  <c r="AQ28" i="1"/>
  <c r="AO28" i="1"/>
  <c r="AM28" i="1"/>
  <c r="AK28" i="1"/>
  <c r="AG28" i="1"/>
  <c r="AC28" i="1"/>
  <c r="Y28" i="1"/>
  <c r="W28" i="1"/>
  <c r="U28" i="1"/>
  <c r="S28" i="1"/>
  <c r="Q28" i="1"/>
  <c r="DN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G27" i="1"/>
  <c r="AC27" i="1"/>
  <c r="Y27" i="1"/>
  <c r="W27" i="1"/>
  <c r="U27" i="1"/>
  <c r="S27" i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G24" i="1"/>
  <c r="AC24" i="1"/>
  <c r="Y24" i="1"/>
  <c r="W24" i="1"/>
  <c r="U24" i="1"/>
  <c r="S24" i="1"/>
  <c r="Q24" i="1"/>
  <c r="DN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G23" i="1"/>
  <c r="AC23" i="1"/>
  <c r="Y23" i="1"/>
  <c r="W23" i="1"/>
  <c r="U23" i="1"/>
  <c r="S23" i="1"/>
  <c r="Q23" i="1"/>
  <c r="DN22" i="1"/>
  <c r="DK22" i="1"/>
  <c r="DI22" i="1"/>
  <c r="DG22" i="1"/>
  <c r="DE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E22" i="1"/>
  <c r="BC22" i="1"/>
  <c r="BA22" i="1"/>
  <c r="AY22" i="1"/>
  <c r="AW22" i="1"/>
  <c r="AU22" i="1"/>
  <c r="AS22" i="1"/>
  <c r="AQ22" i="1"/>
  <c r="AO22" i="1"/>
  <c r="AM22" i="1"/>
  <c r="AK22" i="1"/>
  <c r="AG22" i="1"/>
  <c r="AC22" i="1"/>
  <c r="Y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N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G19" i="1"/>
  <c r="AC19" i="1"/>
  <c r="Y19" i="1"/>
  <c r="W19" i="1"/>
  <c r="U19" i="1"/>
  <c r="S19" i="1"/>
  <c r="Q19" i="1"/>
  <c r="DN18" i="1"/>
  <c r="DK18" i="1"/>
  <c r="DI18" i="1"/>
  <c r="DG18" i="1"/>
  <c r="DE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E18" i="1"/>
  <c r="BC18" i="1"/>
  <c r="BA18" i="1"/>
  <c r="AY18" i="1"/>
  <c r="AW18" i="1"/>
  <c r="AU18" i="1"/>
  <c r="AS18" i="1"/>
  <c r="AQ18" i="1"/>
  <c r="AO18" i="1"/>
  <c r="AM18" i="1"/>
  <c r="AK18" i="1"/>
  <c r="AG18" i="1"/>
  <c r="AC18" i="1"/>
  <c r="Y18" i="1"/>
  <c r="W18" i="1"/>
  <c r="U18" i="1"/>
  <c r="S18" i="1"/>
  <c r="Q18" i="1"/>
  <c r="DN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G17" i="1"/>
  <c r="AC17" i="1"/>
  <c r="Y17" i="1"/>
  <c r="W17" i="1"/>
  <c r="U17" i="1"/>
  <c r="S17" i="1"/>
  <c r="Q17" i="1"/>
  <c r="DM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I16" i="1"/>
  <c r="AH16" i="1"/>
  <c r="AF16" i="1"/>
  <c r="AE16" i="1"/>
  <c r="AD16" i="1"/>
  <c r="AB16" i="1"/>
  <c r="AA16" i="1"/>
  <c r="Z16" i="1"/>
  <c r="X16" i="1"/>
  <c r="V16" i="1"/>
  <c r="T16" i="1"/>
  <c r="R16" i="1"/>
  <c r="P16" i="1"/>
  <c r="DN15" i="1"/>
  <c r="DN14" i="1" s="1"/>
  <c r="DG15" i="1"/>
  <c r="DG14" i="1" s="1"/>
  <c r="DA15" i="1"/>
  <c r="DA14" i="1" s="1"/>
  <c r="CU15" i="1"/>
  <c r="CU14" i="1" s="1"/>
  <c r="CS15" i="1"/>
  <c r="CS14" i="1" s="1"/>
  <c r="CM15" i="1"/>
  <c r="CM14" i="1" s="1"/>
  <c r="CG15" i="1"/>
  <c r="CG14" i="1" s="1"/>
  <c r="CE15" i="1"/>
  <c r="CE14" i="1" s="1"/>
  <c r="BW15" i="1"/>
  <c r="BW14" i="1" s="1"/>
  <c r="BU15" i="1"/>
  <c r="BU14" i="1" s="1"/>
  <c r="BQ15" i="1"/>
  <c r="BQ14" i="1" s="1"/>
  <c r="BI15" i="1"/>
  <c r="BE15" i="1"/>
  <c r="BE14" i="1" s="1"/>
  <c r="BA15" i="1"/>
  <c r="BA14" i="1" s="1"/>
  <c r="AY15" i="1"/>
  <c r="AY14" i="1" s="1"/>
  <c r="AW15" i="1"/>
  <c r="AW14" i="1" s="1"/>
  <c r="AS15" i="1"/>
  <c r="AS14" i="1" s="1"/>
  <c r="AQ15" i="1"/>
  <c r="AQ14" i="1" s="1"/>
  <c r="AG15" i="1"/>
  <c r="AG14" i="1" s="1"/>
  <c r="AC15" i="1"/>
  <c r="AC14" i="1" s="1"/>
  <c r="W15" i="1"/>
  <c r="W14" i="1" s="1"/>
  <c r="U15" i="1"/>
  <c r="U14" i="1" s="1"/>
  <c r="S15" i="1"/>
  <c r="S14" i="1" s="1"/>
  <c r="Q15" i="1"/>
  <c r="Q14" i="1" s="1"/>
  <c r="DM14" i="1"/>
  <c r="DL14" i="1"/>
  <c r="DK14" i="1"/>
  <c r="DJ14" i="1"/>
  <c r="DI14" i="1"/>
  <c r="DH14" i="1"/>
  <c r="DF14" i="1"/>
  <c r="DE14" i="1"/>
  <c r="DD14" i="1"/>
  <c r="DC14" i="1"/>
  <c r="DB14" i="1"/>
  <c r="CZ14" i="1"/>
  <c r="CY14" i="1"/>
  <c r="CX14" i="1"/>
  <c r="CW14" i="1"/>
  <c r="CV14" i="1"/>
  <c r="CT14" i="1"/>
  <c r="CR14" i="1"/>
  <c r="CQ14" i="1"/>
  <c r="CP14" i="1"/>
  <c r="CO14" i="1"/>
  <c r="CN14" i="1"/>
  <c r="CL14" i="1"/>
  <c r="CK14" i="1"/>
  <c r="CJ14" i="1"/>
  <c r="CI14" i="1"/>
  <c r="CH14" i="1"/>
  <c r="CF14" i="1"/>
  <c r="CD14" i="1"/>
  <c r="CC14" i="1"/>
  <c r="CB14" i="1"/>
  <c r="CA14" i="1"/>
  <c r="BZ14" i="1"/>
  <c r="BY14" i="1"/>
  <c r="BX14" i="1"/>
  <c r="BV14" i="1"/>
  <c r="BT14" i="1"/>
  <c r="BS14" i="1"/>
  <c r="BR14" i="1"/>
  <c r="BP14" i="1"/>
  <c r="BO14" i="1"/>
  <c r="BN14" i="1"/>
  <c r="BM14" i="1"/>
  <c r="BL14" i="1"/>
  <c r="BK14" i="1"/>
  <c r="BJ14" i="1"/>
  <c r="BI14" i="1"/>
  <c r="BH14" i="1"/>
  <c r="BG14" i="1"/>
  <c r="BF14" i="1"/>
  <c r="BD14" i="1"/>
  <c r="BC14" i="1"/>
  <c r="BB14" i="1"/>
  <c r="AZ14" i="1"/>
  <c r="AX14" i="1"/>
  <c r="AV14" i="1"/>
  <c r="AU14" i="1"/>
  <c r="AT14" i="1"/>
  <c r="AR14" i="1"/>
  <c r="AP14" i="1"/>
  <c r="AO14" i="1"/>
  <c r="AN14" i="1"/>
  <c r="AM14" i="1"/>
  <c r="AL14" i="1"/>
  <c r="AK14" i="1"/>
  <c r="AJ14" i="1"/>
  <c r="AI14" i="1"/>
  <c r="AH14" i="1"/>
  <c r="AF14" i="1"/>
  <c r="AE14" i="1"/>
  <c r="AD14" i="1"/>
  <c r="AB14" i="1"/>
  <c r="Y14" i="1"/>
  <c r="X14" i="1"/>
  <c r="V14" i="1"/>
  <c r="T14" i="1"/>
  <c r="R14" i="1"/>
  <c r="P14" i="1"/>
  <c r="CE31" i="1" l="1"/>
  <c r="CQ31" i="1"/>
  <c r="CM48" i="1"/>
  <c r="AQ310" i="1"/>
  <c r="BS31" i="1"/>
  <c r="AM295" i="1"/>
  <c r="DE31" i="1"/>
  <c r="W55" i="1"/>
  <c r="BM55" i="1"/>
  <c r="CG31" i="1"/>
  <c r="AC158" i="1"/>
  <c r="AS158" i="1"/>
  <c r="BE158" i="1"/>
  <c r="BQ158" i="1"/>
  <c r="CC158" i="1"/>
  <c r="CQ158" i="1"/>
  <c r="DC158" i="1"/>
  <c r="AW242" i="1"/>
  <c r="CM253" i="1"/>
  <c r="DO482" i="1"/>
  <c r="DO481" i="1" s="1"/>
  <c r="BU31" i="1"/>
  <c r="DA34" i="1"/>
  <c r="DI280" i="1"/>
  <c r="BK34" i="1"/>
  <c r="U55" i="1"/>
  <c r="AY55" i="1"/>
  <c r="BW55" i="1"/>
  <c r="CK55" i="1"/>
  <c r="DI113" i="1"/>
  <c r="CY268" i="1"/>
  <c r="DI395" i="1"/>
  <c r="BI31" i="1"/>
  <c r="CS31" i="1"/>
  <c r="CU34" i="1"/>
  <c r="BO70" i="1"/>
  <c r="W158" i="1"/>
  <c r="AO158" i="1"/>
  <c r="BM158" i="1"/>
  <c r="BY158" i="1"/>
  <c r="Y158" i="1"/>
  <c r="BC158" i="1"/>
  <c r="CA158" i="1"/>
  <c r="DA158" i="1"/>
  <c r="DN158" i="1"/>
  <c r="BK295" i="1"/>
  <c r="BW295" i="1"/>
  <c r="CU295" i="1"/>
  <c r="CY70" i="1"/>
  <c r="AW70" i="1"/>
  <c r="DO75" i="1"/>
  <c r="DN85" i="1"/>
  <c r="DN83" i="1" s="1"/>
  <c r="AC113" i="1"/>
  <c r="AS113" i="1"/>
  <c r="DC113" i="1"/>
  <c r="AJ346" i="1"/>
  <c r="AK364" i="1"/>
  <c r="CW330" i="1"/>
  <c r="BC55" i="1"/>
  <c r="BG113" i="1"/>
  <c r="AY242" i="1"/>
  <c r="Q263" i="1"/>
  <c r="AC48" i="1"/>
  <c r="AU48" i="1"/>
  <c r="BW48" i="1"/>
  <c r="CO48" i="1"/>
  <c r="DE48" i="1"/>
  <c r="BQ113" i="1"/>
  <c r="AM113" i="1"/>
  <c r="BI48" i="1"/>
  <c r="BY48" i="1"/>
  <c r="CQ48" i="1"/>
  <c r="DG48" i="1"/>
  <c r="AS78" i="1"/>
  <c r="DC78" i="1"/>
  <c r="CO162" i="1"/>
  <c r="DK31" i="1"/>
  <c r="DE150" i="1"/>
  <c r="BE242" i="1"/>
  <c r="CQ263" i="1"/>
  <c r="W268" i="1"/>
  <c r="BA268" i="1"/>
  <c r="BY268" i="1"/>
  <c r="BU268" i="1"/>
  <c r="BI275" i="1"/>
  <c r="CU275" i="1"/>
  <c r="DG275" i="1"/>
  <c r="CK275" i="1"/>
  <c r="CO275" i="1"/>
  <c r="U280" i="1"/>
  <c r="AO280" i="1"/>
  <c r="AO386" i="1"/>
  <c r="DC395" i="1"/>
  <c r="BQ31" i="1"/>
  <c r="BQ34" i="1"/>
  <c r="CC34" i="1"/>
  <c r="U48" i="1"/>
  <c r="AM48" i="1"/>
  <c r="BQ48" i="1"/>
  <c r="CE48" i="1"/>
  <c r="CU48" i="1"/>
  <c r="DK48" i="1"/>
  <c r="Y48" i="1"/>
  <c r="AQ48" i="1"/>
  <c r="CO78" i="1"/>
  <c r="AW103" i="1"/>
  <c r="DK117" i="1"/>
  <c r="BA158" i="1"/>
  <c r="CY158" i="1"/>
  <c r="BO158" i="1"/>
  <c r="Y242" i="1"/>
  <c r="DC263" i="1"/>
  <c r="CM280" i="1"/>
  <c r="BQ295" i="1"/>
  <c r="CC295" i="1"/>
  <c r="CQ295" i="1"/>
  <c r="DC295" i="1"/>
  <c r="BO316" i="1"/>
  <c r="DA346" i="1"/>
  <c r="AU395" i="1"/>
  <c r="CE395" i="1"/>
  <c r="CW395" i="1"/>
  <c r="BE411" i="1"/>
  <c r="DO427" i="1"/>
  <c r="DO460" i="1"/>
  <c r="Q481" i="1"/>
  <c r="DN16" i="1"/>
  <c r="AS34" i="1"/>
  <c r="BG59" i="1"/>
  <c r="BS59" i="1"/>
  <c r="CW59" i="1"/>
  <c r="DI59" i="1"/>
  <c r="W59" i="1"/>
  <c r="AC78" i="1"/>
  <c r="BE78" i="1"/>
  <c r="CC78" i="1"/>
  <c r="CQ78" i="1"/>
  <c r="AG78" i="1"/>
  <c r="CY83" i="1"/>
  <c r="AQ158" i="1"/>
  <c r="AS275" i="1"/>
  <c r="AS316" i="1"/>
  <c r="Q386" i="1"/>
  <c r="BG386" i="1"/>
  <c r="DO390" i="1"/>
  <c r="DO392" i="1"/>
  <c r="BK31" i="1"/>
  <c r="CI31" i="1"/>
  <c r="CU31" i="1"/>
  <c r="AK55" i="1"/>
  <c r="BU55" i="1"/>
  <c r="DI55" i="1"/>
  <c r="DE70" i="1"/>
  <c r="AY162" i="1"/>
  <c r="AC263" i="1"/>
  <c r="AK268" i="1"/>
  <c r="W386" i="1"/>
  <c r="BM386" i="1"/>
  <c r="CM386" i="1"/>
  <c r="CY386" i="1"/>
  <c r="DN386" i="1"/>
  <c r="DC59" i="1"/>
  <c r="DA78" i="1"/>
  <c r="BS158" i="1"/>
  <c r="AK253" i="1"/>
  <c r="AW253" i="1"/>
  <c r="BI253" i="1"/>
  <c r="BU253" i="1"/>
  <c r="DK253" i="1"/>
  <c r="AE253" i="1"/>
  <c r="AE483" i="1" s="1"/>
  <c r="BG263" i="1"/>
  <c r="DI310" i="1"/>
  <c r="AM411" i="1"/>
  <c r="BQ411" i="1"/>
  <c r="DN31" i="1"/>
  <c r="BS113" i="1"/>
  <c r="CE113" i="1"/>
  <c r="CS113" i="1"/>
  <c r="BG150" i="1"/>
  <c r="CE150" i="1"/>
  <c r="AW263" i="1"/>
  <c r="BU263" i="1"/>
  <c r="AO263" i="1"/>
  <c r="DK263" i="1"/>
  <c r="DO359" i="1"/>
  <c r="DO360" i="1"/>
  <c r="DO362" i="1"/>
  <c r="BA386" i="1"/>
  <c r="CO411" i="1"/>
  <c r="BK411" i="1"/>
  <c r="AG48" i="1"/>
  <c r="R483" i="1"/>
  <c r="AX483" i="1"/>
  <c r="AM55" i="1"/>
  <c r="BK55" i="1"/>
  <c r="CW55" i="1"/>
  <c r="S158" i="1"/>
  <c r="AK158" i="1"/>
  <c r="AW158" i="1"/>
  <c r="BI158" i="1"/>
  <c r="BU158" i="1"/>
  <c r="CM158" i="1"/>
  <c r="DK158" i="1"/>
  <c r="AQ242" i="1"/>
  <c r="BC242" i="1"/>
  <c r="BQ242" i="1"/>
  <c r="CC242" i="1"/>
  <c r="CQ242" i="1"/>
  <c r="DC242" i="1"/>
  <c r="DO245" i="1"/>
  <c r="CU242" i="1"/>
  <c r="Y253" i="1"/>
  <c r="CY253" i="1"/>
  <c r="DN275" i="1"/>
  <c r="DE280" i="1"/>
  <c r="AS295" i="1"/>
  <c r="AL483" i="1"/>
  <c r="AR483" i="1"/>
  <c r="DO30" i="1"/>
  <c r="DI31" i="1"/>
  <c r="S78" i="1"/>
  <c r="AK78" i="1"/>
  <c r="AW78" i="1"/>
  <c r="BI78" i="1"/>
  <c r="BU78" i="1"/>
  <c r="CI78" i="1"/>
  <c r="CU78" i="1"/>
  <c r="DG78" i="1"/>
  <c r="U78" i="1"/>
  <c r="AG103" i="1"/>
  <c r="BU103" i="1"/>
  <c r="DG103" i="1"/>
  <c r="CM150" i="1"/>
  <c r="CY150" i="1"/>
  <c r="DK150" i="1"/>
  <c r="CW158" i="1"/>
  <c r="BO253" i="1"/>
  <c r="DD483" i="1"/>
  <c r="AO55" i="1"/>
  <c r="BA55" i="1"/>
  <c r="BY55" i="1"/>
  <c r="CM55" i="1"/>
  <c r="CY55" i="1"/>
  <c r="DK55" i="1"/>
  <c r="AQ55" i="1"/>
  <c r="CA55" i="1"/>
  <c r="DA55" i="1"/>
  <c r="AC55" i="1"/>
  <c r="CQ55" i="1"/>
  <c r="CS103" i="1"/>
  <c r="BK113" i="1"/>
  <c r="BW113" i="1"/>
  <c r="CK113" i="1"/>
  <c r="DK113" i="1"/>
  <c r="CA113" i="1"/>
  <c r="CO113" i="1"/>
  <c r="DA113" i="1"/>
  <c r="DO121" i="1"/>
  <c r="W150" i="1"/>
  <c r="BA150" i="1"/>
  <c r="BY150" i="1"/>
  <c r="CO158" i="1"/>
  <c r="BA162" i="1"/>
  <c r="BM162" i="1"/>
  <c r="BY162" i="1"/>
  <c r="CM162" i="1"/>
  <c r="CY162" i="1"/>
  <c r="DK162" i="1"/>
  <c r="DA162" i="1"/>
  <c r="DO166" i="1"/>
  <c r="AG162" i="1"/>
  <c r="DO172" i="1"/>
  <c r="DO178" i="1"/>
  <c r="DO184" i="1"/>
  <c r="DO199" i="1"/>
  <c r="DO204" i="1"/>
  <c r="DO205" i="1"/>
  <c r="DO214" i="1"/>
  <c r="DO228" i="1"/>
  <c r="DO229" i="1"/>
  <c r="DO235" i="1"/>
  <c r="DO241" i="1"/>
  <c r="BS280" i="1"/>
  <c r="BI280" i="1"/>
  <c r="DO23" i="1"/>
  <c r="DO24" i="1"/>
  <c r="DO25" i="1"/>
  <c r="DO26" i="1"/>
  <c r="DO27" i="1"/>
  <c r="W34" i="1"/>
  <c r="AO34" i="1"/>
  <c r="BA34" i="1"/>
  <c r="BO55" i="1"/>
  <c r="DN55" i="1"/>
  <c r="Y59" i="1"/>
  <c r="AQ59" i="1"/>
  <c r="BC59" i="1"/>
  <c r="BO59" i="1"/>
  <c r="CA59" i="1"/>
  <c r="CO59" i="1"/>
  <c r="DA59" i="1"/>
  <c r="DN59" i="1"/>
  <c r="CS70" i="1"/>
  <c r="DO77" i="1"/>
  <c r="S103" i="1"/>
  <c r="AK103" i="1"/>
  <c r="BI103" i="1"/>
  <c r="CI103" i="1"/>
  <c r="CU103" i="1"/>
  <c r="U113" i="1"/>
  <c r="AY113" i="1"/>
  <c r="BM113" i="1"/>
  <c r="BY113" i="1"/>
  <c r="CM113" i="1"/>
  <c r="CY113" i="1"/>
  <c r="DN113" i="1"/>
  <c r="BE113" i="1"/>
  <c r="BE295" i="1"/>
  <c r="BG310" i="1"/>
  <c r="AY310" i="1"/>
  <c r="CK386" i="1"/>
  <c r="CF483" i="1"/>
  <c r="DO40" i="1"/>
  <c r="AC59" i="1"/>
  <c r="BQ78" i="1"/>
  <c r="DE83" i="1"/>
  <c r="DO98" i="1"/>
  <c r="W113" i="1"/>
  <c r="AO113" i="1"/>
  <c r="BA113" i="1"/>
  <c r="BO113" i="1"/>
  <c r="AG113" i="1"/>
  <c r="AU113" i="1"/>
  <c r="AC150" i="1"/>
  <c r="AS150" i="1"/>
  <c r="BE150" i="1"/>
  <c r="BQ150" i="1"/>
  <c r="CC150" i="1"/>
  <c r="CQ150" i="1"/>
  <c r="DC150" i="1"/>
  <c r="Q150" i="1"/>
  <c r="AG150" i="1"/>
  <c r="AU150" i="1"/>
  <c r="BS150" i="1"/>
  <c r="CS150" i="1"/>
  <c r="DO153" i="1"/>
  <c r="AO150" i="1"/>
  <c r="BM150" i="1"/>
  <c r="Q158" i="1"/>
  <c r="AU158" i="1"/>
  <c r="BG158" i="1"/>
  <c r="CE158" i="1"/>
  <c r="U242" i="1"/>
  <c r="BW242" i="1"/>
  <c r="BK346" i="1"/>
  <c r="AC395" i="1"/>
  <c r="AS395" i="1"/>
  <c r="BE395" i="1"/>
  <c r="BQ395" i="1"/>
  <c r="CC395" i="1"/>
  <c r="CQ395" i="1"/>
  <c r="DE395" i="1"/>
  <c r="DC411" i="1"/>
  <c r="DO479" i="1"/>
  <c r="AK242" i="1"/>
  <c r="CI242" i="1"/>
  <c r="Y268" i="1"/>
  <c r="AQ268" i="1"/>
  <c r="BC268" i="1"/>
  <c r="BO268" i="1"/>
  <c r="CA268" i="1"/>
  <c r="CO268" i="1"/>
  <c r="DA268" i="1"/>
  <c r="DN268" i="1"/>
  <c r="AC268" i="1"/>
  <c r="CQ268" i="1"/>
  <c r="Q268" i="1"/>
  <c r="BG268" i="1"/>
  <c r="DE268" i="1"/>
  <c r="U295" i="1"/>
  <c r="AY295" i="1"/>
  <c r="AC295" i="1"/>
  <c r="AG346" i="1"/>
  <c r="CS346" i="1"/>
  <c r="DG346" i="1"/>
  <c r="U411" i="1"/>
  <c r="DG411" i="1"/>
  <c r="AG411" i="1"/>
  <c r="DO419" i="1"/>
  <c r="DO428" i="1"/>
  <c r="BM263" i="1"/>
  <c r="CM263" i="1"/>
  <c r="AC280" i="1"/>
  <c r="AS280" i="1"/>
  <c r="BQ280" i="1"/>
  <c r="CC280" i="1"/>
  <c r="CQ280" i="1"/>
  <c r="DC280" i="1"/>
  <c r="Q280" i="1"/>
  <c r="AG280" i="1"/>
  <c r="AU280" i="1"/>
  <c r="BG280" i="1"/>
  <c r="DO284" i="1"/>
  <c r="DO290" i="1"/>
  <c r="BO295" i="1"/>
  <c r="CA295" i="1"/>
  <c r="CO295" i="1"/>
  <c r="DA295" i="1"/>
  <c r="S310" i="1"/>
  <c r="AK310" i="1"/>
  <c r="AW310" i="1"/>
  <c r="BI310" i="1"/>
  <c r="BU310" i="1"/>
  <c r="CI310" i="1"/>
  <c r="CU310" i="1"/>
  <c r="AM310" i="1"/>
  <c r="W310" i="1"/>
  <c r="AO310" i="1"/>
  <c r="BA310" i="1"/>
  <c r="BM310" i="1"/>
  <c r="CM310" i="1"/>
  <c r="CY310" i="1"/>
  <c r="DK310" i="1"/>
  <c r="Y310" i="1"/>
  <c r="BC310" i="1"/>
  <c r="BG316" i="1"/>
  <c r="CM316" i="1"/>
  <c r="CY316" i="1"/>
  <c r="DO323" i="1"/>
  <c r="DO328" i="1"/>
  <c r="BS330" i="1"/>
  <c r="DI330" i="1"/>
  <c r="DO335" i="1"/>
  <c r="AO330" i="1"/>
  <c r="CQ330" i="1"/>
  <c r="DA330" i="1"/>
  <c r="S346" i="1"/>
  <c r="BS268" i="1"/>
  <c r="CS268" i="1"/>
  <c r="AW268" i="1"/>
  <c r="AO268" i="1"/>
  <c r="BM268" i="1"/>
  <c r="CC316" i="1"/>
  <c r="BA330" i="1"/>
  <c r="BW346" i="1"/>
  <c r="DK346" i="1"/>
  <c r="BY386" i="1"/>
  <c r="AW454" i="1"/>
  <c r="AC275" i="1"/>
  <c r="BE275" i="1"/>
  <c r="BQ275" i="1"/>
  <c r="CC275" i="1"/>
  <c r="CQ275" i="1"/>
  <c r="DC275" i="1"/>
  <c r="DO277" i="1"/>
  <c r="AK275" i="1"/>
  <c r="DI275" i="1"/>
  <c r="DA366" i="1"/>
  <c r="BA395" i="1"/>
  <c r="DO463" i="1"/>
  <c r="DO472" i="1"/>
  <c r="S253" i="1"/>
  <c r="AG253" i="1"/>
  <c r="AU253" i="1"/>
  <c r="BG253" i="1"/>
  <c r="BS253" i="1"/>
  <c r="CE253" i="1"/>
  <c r="CS253" i="1"/>
  <c r="DE253" i="1"/>
  <c r="AG263" i="1"/>
  <c r="AU263" i="1"/>
  <c r="BS263" i="1"/>
  <c r="CE263" i="1"/>
  <c r="CS263" i="1"/>
  <c r="DE263" i="1"/>
  <c r="S263" i="1"/>
  <c r="CY263" i="1"/>
  <c r="S280" i="1"/>
  <c r="AK280" i="1"/>
  <c r="AW280" i="1"/>
  <c r="BU280" i="1"/>
  <c r="CI280" i="1"/>
  <c r="CU280" i="1"/>
  <c r="DG280" i="1"/>
  <c r="AM280" i="1"/>
  <c r="AY280" i="1"/>
  <c r="CW280" i="1"/>
  <c r="BA280" i="1"/>
  <c r="BY280" i="1"/>
  <c r="DK280" i="1"/>
  <c r="Q295" i="1"/>
  <c r="AG295" i="1"/>
  <c r="AU295" i="1"/>
  <c r="BI295" i="1"/>
  <c r="BU295" i="1"/>
  <c r="CI295" i="1"/>
  <c r="DI295" i="1"/>
  <c r="DO299" i="1"/>
  <c r="BO310" i="1"/>
  <c r="CA310" i="1"/>
  <c r="CO310" i="1"/>
  <c r="DA310" i="1"/>
  <c r="DN310" i="1"/>
  <c r="CS310" i="1"/>
  <c r="Y366" i="1"/>
  <c r="AQ366" i="1"/>
  <c r="BC366" i="1"/>
  <c r="DC366" i="1"/>
  <c r="DO384" i="1"/>
  <c r="CQ386" i="1"/>
  <c r="Y395" i="1"/>
  <c r="AQ395" i="1"/>
  <c r="BC395" i="1"/>
  <c r="BO395" i="1"/>
  <c r="CA395" i="1"/>
  <c r="CO395" i="1"/>
  <c r="DO397" i="1"/>
  <c r="AG395" i="1"/>
  <c r="BG395" i="1"/>
  <c r="BS395" i="1"/>
  <c r="CS395" i="1"/>
  <c r="DG395" i="1"/>
  <c r="CK395" i="1"/>
  <c r="AS401" i="1"/>
  <c r="BE401" i="1"/>
  <c r="BQ401" i="1"/>
  <c r="CC401" i="1"/>
  <c r="DE401" i="1"/>
  <c r="DO429" i="1"/>
  <c r="DA454" i="1"/>
  <c r="AV483" i="1"/>
  <c r="BP483" i="1"/>
  <c r="AS16" i="1"/>
  <c r="BE16" i="1"/>
  <c r="BQ16" i="1"/>
  <c r="CC16" i="1"/>
  <c r="CO16" i="1"/>
  <c r="DA16" i="1"/>
  <c r="DO22" i="1"/>
  <c r="AK16" i="1"/>
  <c r="AW16" i="1"/>
  <c r="DO28" i="1"/>
  <c r="DO32" i="1"/>
  <c r="DO33" i="1"/>
  <c r="BQ41" i="1"/>
  <c r="DA41" i="1"/>
  <c r="AS41" i="1"/>
  <c r="CC41" i="1"/>
  <c r="CS55" i="1"/>
  <c r="AS70" i="1"/>
  <c r="BE70" i="1"/>
  <c r="BQ70" i="1"/>
  <c r="CC70" i="1"/>
  <c r="DO72" i="1"/>
  <c r="BK70" i="1"/>
  <c r="BW70" i="1"/>
  <c r="CK70" i="1"/>
  <c r="CW70" i="1"/>
  <c r="DK70" i="1"/>
  <c r="Y78" i="1"/>
  <c r="AQ78" i="1"/>
  <c r="BC78" i="1"/>
  <c r="BO78" i="1"/>
  <c r="DN78" i="1"/>
  <c r="CX483" i="1"/>
  <c r="DO17" i="1"/>
  <c r="AG16" i="1"/>
  <c r="DG16" i="1"/>
  <c r="U16" i="1"/>
  <c r="AM16" i="1"/>
  <c r="AY16" i="1"/>
  <c r="BK16" i="1"/>
  <c r="BW16" i="1"/>
  <c r="CI16" i="1"/>
  <c r="CU16" i="1"/>
  <c r="DO29" i="1"/>
  <c r="DO45" i="1"/>
  <c r="AG41" i="1"/>
  <c r="DO47" i="1"/>
  <c r="CL483" i="1"/>
  <c r="AC34" i="1"/>
  <c r="BE34" i="1"/>
  <c r="CO34" i="1"/>
  <c r="S41" i="1"/>
  <c r="AK41" i="1"/>
  <c r="AW41" i="1"/>
  <c r="BI41" i="1"/>
  <c r="BU41" i="1"/>
  <c r="CG41" i="1"/>
  <c r="CS41" i="1"/>
  <c r="DE41" i="1"/>
  <c r="AS59" i="1"/>
  <c r="BE59" i="1"/>
  <c r="CQ59" i="1"/>
  <c r="CK59" i="1"/>
  <c r="S70" i="1"/>
  <c r="AK70" i="1"/>
  <c r="BI70" i="1"/>
  <c r="BU70" i="1"/>
  <c r="CI70" i="1"/>
  <c r="CU70" i="1"/>
  <c r="DG70" i="1"/>
  <c r="DO74" i="1"/>
  <c r="DO76" i="1"/>
  <c r="AQ70" i="1"/>
  <c r="BC70" i="1"/>
  <c r="CA70" i="1"/>
  <c r="AU16" i="1"/>
  <c r="BG16" i="1"/>
  <c r="BS16" i="1"/>
  <c r="CE16" i="1"/>
  <c r="CQ16" i="1"/>
  <c r="DC16" i="1"/>
  <c r="AG34" i="1"/>
  <c r="AO59" i="1"/>
  <c r="BM59" i="1"/>
  <c r="BY59" i="1"/>
  <c r="DN70" i="1"/>
  <c r="AC70" i="1"/>
  <c r="CQ70" i="1"/>
  <c r="DC70" i="1"/>
  <c r="BN483" i="1"/>
  <c r="CH483" i="1"/>
  <c r="CT483" i="1"/>
  <c r="W16" i="1"/>
  <c r="AO16" i="1"/>
  <c r="BA16" i="1"/>
  <c r="BI16" i="1"/>
  <c r="BU16" i="1"/>
  <c r="CG16" i="1"/>
  <c r="CS16" i="1"/>
  <c r="DE16" i="1"/>
  <c r="BO31" i="1"/>
  <c r="CA31" i="1"/>
  <c r="CM31" i="1"/>
  <c r="CY31" i="1"/>
  <c r="S34" i="1"/>
  <c r="AK34" i="1"/>
  <c r="AW34" i="1"/>
  <c r="BI34" i="1"/>
  <c r="BU34" i="1"/>
  <c r="CG34" i="1"/>
  <c r="CS34" i="1"/>
  <c r="DE34" i="1"/>
  <c r="S48" i="1"/>
  <c r="AK48" i="1"/>
  <c r="BM48" i="1"/>
  <c r="CA48" i="1"/>
  <c r="CS48" i="1"/>
  <c r="DI48" i="1"/>
  <c r="Y55" i="1"/>
  <c r="CO55" i="1"/>
  <c r="DO58" i="1"/>
  <c r="DO68" i="1"/>
  <c r="DO69" i="1"/>
  <c r="AU59" i="1"/>
  <c r="Y70" i="1"/>
  <c r="BV483" i="1"/>
  <c r="CB483" i="1"/>
  <c r="DO15" i="1"/>
  <c r="DO14" i="1" s="1"/>
  <c r="Y16" i="1"/>
  <c r="AQ16" i="1"/>
  <c r="BC16" i="1"/>
  <c r="BO16" i="1"/>
  <c r="CA16" i="1"/>
  <c r="CM16" i="1"/>
  <c r="CY16" i="1"/>
  <c r="DK16" i="1"/>
  <c r="DO19" i="1"/>
  <c r="DO20" i="1"/>
  <c r="DO21" i="1"/>
  <c r="AC31" i="1"/>
  <c r="DO35" i="1"/>
  <c r="BW34" i="1"/>
  <c r="CI34" i="1"/>
  <c r="DG34" i="1"/>
  <c r="BU48" i="1"/>
  <c r="AS55" i="1"/>
  <c r="BE55" i="1"/>
  <c r="BQ55" i="1"/>
  <c r="CC55" i="1"/>
  <c r="DC55" i="1"/>
  <c r="BA59" i="1"/>
  <c r="BM16" i="1"/>
  <c r="BY16" i="1"/>
  <c r="CK16" i="1"/>
  <c r="CW16" i="1"/>
  <c r="DI16" i="1"/>
  <c r="AC16" i="1"/>
  <c r="AM34" i="1"/>
  <c r="AY34" i="1"/>
  <c r="BM34" i="1"/>
  <c r="BY34" i="1"/>
  <c r="CK34" i="1"/>
  <c r="CW34" i="1"/>
  <c r="Y34" i="1"/>
  <c r="AQ34" i="1"/>
  <c r="BC34" i="1"/>
  <c r="Y41" i="1"/>
  <c r="AQ41" i="1"/>
  <c r="BC41" i="1"/>
  <c r="BO41" i="1"/>
  <c r="CA41" i="1"/>
  <c r="CM41" i="1"/>
  <c r="CY41" i="1"/>
  <c r="DK41" i="1"/>
  <c r="CY48" i="1"/>
  <c r="DO54" i="1"/>
  <c r="DO53" i="1" s="1"/>
  <c r="DO61" i="1"/>
  <c r="CE59" i="1"/>
  <c r="CS59" i="1"/>
  <c r="DG59" i="1"/>
  <c r="DO67" i="1"/>
  <c r="DO73" i="1"/>
  <c r="DI70" i="1"/>
  <c r="W70" i="1"/>
  <c r="AO70" i="1"/>
  <c r="BA70" i="1"/>
  <c r="CM70" i="1"/>
  <c r="AU78" i="1"/>
  <c r="BG78" i="1"/>
  <c r="BS78" i="1"/>
  <c r="CE78" i="1"/>
  <c r="CS78" i="1"/>
  <c r="DE78" i="1"/>
  <c r="DO86" i="1"/>
  <c r="DO87" i="1"/>
  <c r="AQ83" i="1"/>
  <c r="DO99" i="1"/>
  <c r="CO103" i="1"/>
  <c r="DA103" i="1"/>
  <c r="DN103" i="1"/>
  <c r="AM103" i="1"/>
  <c r="BK103" i="1"/>
  <c r="AQ137" i="1"/>
  <c r="BO137" i="1"/>
  <c r="CA137" i="1"/>
  <c r="DN137" i="1"/>
  <c r="DO142" i="1"/>
  <c r="DK137" i="1"/>
  <c r="Y150" i="1"/>
  <c r="AQ150" i="1"/>
  <c r="BC150" i="1"/>
  <c r="BO150" i="1"/>
  <c r="CA150" i="1"/>
  <c r="CO150" i="1"/>
  <c r="DA150" i="1"/>
  <c r="DN150" i="1"/>
  <c r="DO154" i="1"/>
  <c r="BU150" i="1"/>
  <c r="DO167" i="1"/>
  <c r="DO173" i="1"/>
  <c r="DO179" i="1"/>
  <c r="DO185" i="1"/>
  <c r="U162" i="1"/>
  <c r="BK162" i="1"/>
  <c r="BW162" i="1"/>
  <c r="CK162" i="1"/>
  <c r="DO194" i="1"/>
  <c r="DO200" i="1"/>
  <c r="DO224" i="1"/>
  <c r="DO239" i="1"/>
  <c r="DO246" i="1"/>
  <c r="CM268" i="1"/>
  <c r="DK268" i="1"/>
  <c r="DO274" i="1"/>
  <c r="U275" i="1"/>
  <c r="AM275" i="1"/>
  <c r="AY275" i="1"/>
  <c r="BK275" i="1"/>
  <c r="BW275" i="1"/>
  <c r="CW275" i="1"/>
  <c r="DA275" i="1"/>
  <c r="W280" i="1"/>
  <c r="BM280" i="1"/>
  <c r="CY280" i="1"/>
  <c r="DO285" i="1"/>
  <c r="DO291" i="1"/>
  <c r="Y117" i="1"/>
  <c r="AQ117" i="1"/>
  <c r="BC117" i="1"/>
  <c r="BO117" i="1"/>
  <c r="CA117" i="1"/>
  <c r="BI162" i="1"/>
  <c r="BU162" i="1"/>
  <c r="CI162" i="1"/>
  <c r="CU162" i="1"/>
  <c r="DI162" i="1"/>
  <c r="DN242" i="1"/>
  <c r="AC253" i="1"/>
  <c r="AQ253" i="1"/>
  <c r="BC253" i="1"/>
  <c r="CA253" i="1"/>
  <c r="DN253" i="1"/>
  <c r="AM78" i="1"/>
  <c r="AY78" i="1"/>
  <c r="BK78" i="1"/>
  <c r="BW78" i="1"/>
  <c r="BU83" i="1"/>
  <c r="DO91" i="1"/>
  <c r="DO96" i="1"/>
  <c r="CA83" i="1"/>
  <c r="DO97" i="1"/>
  <c r="DO102" i="1"/>
  <c r="DO120" i="1"/>
  <c r="CS117" i="1"/>
  <c r="S117" i="1"/>
  <c r="BI117" i="1"/>
  <c r="BM117" i="1"/>
  <c r="BY117" i="1"/>
  <c r="CM117" i="1"/>
  <c r="CY117" i="1"/>
  <c r="DO136" i="1"/>
  <c r="DO146" i="1"/>
  <c r="AG158" i="1"/>
  <c r="CS158" i="1"/>
  <c r="DE158" i="1"/>
  <c r="DO161" i="1"/>
  <c r="DO208" i="1"/>
  <c r="DO210" i="1"/>
  <c r="DO215" i="1"/>
  <c r="DO216" i="1"/>
  <c r="DO234" i="1"/>
  <c r="DG162" i="1"/>
  <c r="DO240" i="1"/>
  <c r="DO254" i="1"/>
  <c r="Q253" i="1"/>
  <c r="AS253" i="1"/>
  <c r="BE253" i="1"/>
  <c r="BQ253" i="1"/>
  <c r="CC253" i="1"/>
  <c r="CQ253" i="1"/>
  <c r="DC253" i="1"/>
  <c r="AK263" i="1"/>
  <c r="BI263" i="1"/>
  <c r="CI263" i="1"/>
  <c r="CU263" i="1"/>
  <c r="DG263" i="1"/>
  <c r="AS268" i="1"/>
  <c r="BE268" i="1"/>
  <c r="BQ268" i="1"/>
  <c r="CC268" i="1"/>
  <c r="DC268" i="1"/>
  <c r="DO272" i="1"/>
  <c r="BE280" i="1"/>
  <c r="CE280" i="1"/>
  <c r="CS280" i="1"/>
  <c r="DO88" i="1"/>
  <c r="DO89" i="1"/>
  <c r="CM83" i="1"/>
  <c r="DO112" i="1"/>
  <c r="DO126" i="1"/>
  <c r="DO135" i="1"/>
  <c r="DO145" i="1"/>
  <c r="CI158" i="1"/>
  <c r="CU158" i="1"/>
  <c r="DG158" i="1"/>
  <c r="DO160" i="1"/>
  <c r="DO206" i="1"/>
  <c r="DO230" i="1"/>
  <c r="AG242" i="1"/>
  <c r="AU242" i="1"/>
  <c r="BG242" i="1"/>
  <c r="DE242" i="1"/>
  <c r="CK242" i="1"/>
  <c r="CW242" i="1"/>
  <c r="U263" i="1"/>
  <c r="AM263" i="1"/>
  <c r="AY263" i="1"/>
  <c r="BK263" i="1"/>
  <c r="BW263" i="1"/>
  <c r="CK263" i="1"/>
  <c r="CW263" i="1"/>
  <c r="DI263" i="1"/>
  <c r="AG268" i="1"/>
  <c r="AU268" i="1"/>
  <c r="CE268" i="1"/>
  <c r="DO271" i="1"/>
  <c r="CA78" i="1"/>
  <c r="BI83" i="1"/>
  <c r="CE83" i="1"/>
  <c r="CS84" i="1"/>
  <c r="CS83" i="1" s="1"/>
  <c r="DI83" i="1"/>
  <c r="AM83" i="1"/>
  <c r="CO83" i="1"/>
  <c r="DO94" i="1"/>
  <c r="BY83" i="1"/>
  <c r="DO101" i="1"/>
  <c r="AC103" i="1"/>
  <c r="AS103" i="1"/>
  <c r="BE103" i="1"/>
  <c r="BQ103" i="1"/>
  <c r="CC103" i="1"/>
  <c r="CQ103" i="1"/>
  <c r="DE103" i="1"/>
  <c r="Y113" i="1"/>
  <c r="AQ113" i="1"/>
  <c r="BC113" i="1"/>
  <c r="CC113" i="1"/>
  <c r="CQ113" i="1"/>
  <c r="CW113" i="1"/>
  <c r="DO125" i="1"/>
  <c r="DO134" i="1"/>
  <c r="BI137" i="1"/>
  <c r="BU137" i="1"/>
  <c r="CI137" i="1"/>
  <c r="CU137" i="1"/>
  <c r="DG137" i="1"/>
  <c r="AG137" i="1"/>
  <c r="AU137" i="1"/>
  <c r="BG137" i="1"/>
  <c r="BS137" i="1"/>
  <c r="CE137" i="1"/>
  <c r="CS137" i="1"/>
  <c r="DO144" i="1"/>
  <c r="U150" i="1"/>
  <c r="AM150" i="1"/>
  <c r="AY150" i="1"/>
  <c r="BK150" i="1"/>
  <c r="BW150" i="1"/>
  <c r="CK150" i="1"/>
  <c r="CW150" i="1"/>
  <c r="DI150" i="1"/>
  <c r="DO196" i="1"/>
  <c r="DO202" i="1"/>
  <c r="DO223" i="1"/>
  <c r="DO225" i="1"/>
  <c r="DO226" i="1"/>
  <c r="DO232" i="1"/>
  <c r="DO238" i="1"/>
  <c r="S242" i="1"/>
  <c r="AC242" i="1"/>
  <c r="AS242" i="1"/>
  <c r="DG242" i="1"/>
  <c r="U253" i="1"/>
  <c r="CI253" i="1"/>
  <c r="CU253" i="1"/>
  <c r="DG253" i="1"/>
  <c r="DO259" i="1"/>
  <c r="DO261" i="1"/>
  <c r="W263" i="1"/>
  <c r="BA263" i="1"/>
  <c r="BY263" i="1"/>
  <c r="DO267" i="1"/>
  <c r="S268" i="1"/>
  <c r="BI268" i="1"/>
  <c r="DI34" i="1"/>
  <c r="DO52" i="1"/>
  <c r="DE59" i="1"/>
  <c r="S59" i="1"/>
  <c r="AK59" i="1"/>
  <c r="AW59" i="1"/>
  <c r="S83" i="1"/>
  <c r="BK83" i="1"/>
  <c r="CK83" i="1"/>
  <c r="DK83" i="1"/>
  <c r="DO93" i="1"/>
  <c r="AU83" i="1"/>
  <c r="DO100" i="1"/>
  <c r="W103" i="1"/>
  <c r="AO103" i="1"/>
  <c r="BA103" i="1"/>
  <c r="BM103" i="1"/>
  <c r="BY103" i="1"/>
  <c r="CM103" i="1"/>
  <c r="CY103" i="1"/>
  <c r="DK103" i="1"/>
  <c r="DO107" i="1"/>
  <c r="DO108" i="1"/>
  <c r="AU103" i="1"/>
  <c r="BG103" i="1"/>
  <c r="BS103" i="1"/>
  <c r="CE103" i="1"/>
  <c r="U103" i="1"/>
  <c r="AY103" i="1"/>
  <c r="BW103" i="1"/>
  <c r="DO111" i="1"/>
  <c r="DC103" i="1"/>
  <c r="DO124" i="1"/>
  <c r="U137" i="1"/>
  <c r="AM137" i="1"/>
  <c r="AY137" i="1"/>
  <c r="DI137" i="1"/>
  <c r="BQ137" i="1"/>
  <c r="CC137" i="1"/>
  <c r="CQ137" i="1"/>
  <c r="DE137" i="1"/>
  <c r="AC137" i="1"/>
  <c r="AS137" i="1"/>
  <c r="BE137" i="1"/>
  <c r="DC137" i="1"/>
  <c r="CY137" i="1"/>
  <c r="DO168" i="1"/>
  <c r="DO174" i="1"/>
  <c r="DO180" i="1"/>
  <c r="DO186" i="1"/>
  <c r="AM162" i="1"/>
  <c r="DO195" i="1"/>
  <c r="DO207" i="1"/>
  <c r="DO212" i="1"/>
  <c r="DO213" i="1"/>
  <c r="DO218" i="1"/>
  <c r="DO219" i="1"/>
  <c r="DO231" i="1"/>
  <c r="DO237" i="1"/>
  <c r="AM242" i="1"/>
  <c r="BK242" i="1"/>
  <c r="DO247" i="1"/>
  <c r="DO250" i="1"/>
  <c r="BO242" i="1"/>
  <c r="CA242" i="1"/>
  <c r="CO242" i="1"/>
  <c r="DA242" i="1"/>
  <c r="W253" i="1"/>
  <c r="AM253" i="1"/>
  <c r="AY253" i="1"/>
  <c r="BK253" i="1"/>
  <c r="BW253" i="1"/>
  <c r="CK253" i="1"/>
  <c r="CW253" i="1"/>
  <c r="DI253" i="1"/>
  <c r="DO266" i="1"/>
  <c r="S275" i="1"/>
  <c r="AW275" i="1"/>
  <c r="BU275" i="1"/>
  <c r="CI275" i="1"/>
  <c r="BK280" i="1"/>
  <c r="BW280" i="1"/>
  <c r="CK280" i="1"/>
  <c r="BI242" i="1"/>
  <c r="BU242" i="1"/>
  <c r="DI242" i="1"/>
  <c r="DO252" i="1"/>
  <c r="AO253" i="1"/>
  <c r="BA253" i="1"/>
  <c r="BM253" i="1"/>
  <c r="BY253" i="1"/>
  <c r="DO257" i="1"/>
  <c r="DO258" i="1"/>
  <c r="AS263" i="1"/>
  <c r="BE263" i="1"/>
  <c r="BQ263" i="1"/>
  <c r="CC263" i="1"/>
  <c r="Y275" i="1"/>
  <c r="AQ275" i="1"/>
  <c r="BC275" i="1"/>
  <c r="BO275" i="1"/>
  <c r="CA275" i="1"/>
  <c r="DO278" i="1"/>
  <c r="CS295" i="1"/>
  <c r="DG295" i="1"/>
  <c r="CK295" i="1"/>
  <c r="CW295" i="1"/>
  <c r="DO300" i="1"/>
  <c r="DN309" i="1"/>
  <c r="DN295" i="1" s="1"/>
  <c r="AK309" i="1"/>
  <c r="AK295" i="1" s="1"/>
  <c r="AG310" i="1"/>
  <c r="DE310" i="1"/>
  <c r="DO315" i="1"/>
  <c r="AU310" i="1"/>
  <c r="BE316" i="1"/>
  <c r="CS316" i="1"/>
  <c r="DG316" i="1"/>
  <c r="AM316" i="1"/>
  <c r="AC330" i="1"/>
  <c r="AS330" i="1"/>
  <c r="BE330" i="1"/>
  <c r="BQ330" i="1"/>
  <c r="CC330" i="1"/>
  <c r="DE330" i="1"/>
  <c r="DO336" i="1"/>
  <c r="DO340" i="1"/>
  <c r="DO273" i="1"/>
  <c r="DO292" i="1"/>
  <c r="U310" i="1"/>
  <c r="BY310" i="1"/>
  <c r="BK330" i="1"/>
  <c r="BW330" i="1"/>
  <c r="DK330" i="1"/>
  <c r="DO298" i="1"/>
  <c r="CK330" i="1"/>
  <c r="DC330" i="1"/>
  <c r="DO333" i="1"/>
  <c r="U330" i="1"/>
  <c r="AM330" i="1"/>
  <c r="AY330" i="1"/>
  <c r="BM330" i="1"/>
  <c r="BY330" i="1"/>
  <c r="CM330" i="1"/>
  <c r="CY330" i="1"/>
  <c r="DN330" i="1"/>
  <c r="W295" i="1"/>
  <c r="AO295" i="1"/>
  <c r="BA295" i="1"/>
  <c r="DK295" i="1"/>
  <c r="DO312" i="1"/>
  <c r="BK310" i="1"/>
  <c r="BW310" i="1"/>
  <c r="CK310" i="1"/>
  <c r="CW310" i="1"/>
  <c r="DO321" i="1"/>
  <c r="DO322" i="1"/>
  <c r="U316" i="1"/>
  <c r="AY316" i="1"/>
  <c r="CI268" i="1"/>
  <c r="CU268" i="1"/>
  <c r="DG268" i="1"/>
  <c r="DO270" i="1"/>
  <c r="W275" i="1"/>
  <c r="AO275" i="1"/>
  <c r="BA275" i="1"/>
  <c r="BM275" i="1"/>
  <c r="BY275" i="1"/>
  <c r="CM275" i="1"/>
  <c r="CY275" i="1"/>
  <c r="DK275" i="1"/>
  <c r="DO279" i="1"/>
  <c r="DO283" i="1"/>
  <c r="DO289" i="1"/>
  <c r="DO294" i="1"/>
  <c r="DO293" i="1" s="1"/>
  <c r="Y295" i="1"/>
  <c r="AQ295" i="1"/>
  <c r="BC295" i="1"/>
  <c r="DE295" i="1"/>
  <c r="S295" i="1"/>
  <c r="AW295" i="1"/>
  <c r="BM295" i="1"/>
  <c r="BY295" i="1"/>
  <c r="CM295" i="1"/>
  <c r="CY295" i="1"/>
  <c r="DO301" i="1"/>
  <c r="DO303" i="1"/>
  <c r="DO304" i="1"/>
  <c r="DO305" i="1"/>
  <c r="DO309" i="1"/>
  <c r="AC310" i="1"/>
  <c r="AS310" i="1"/>
  <c r="BE310" i="1"/>
  <c r="BQ310" i="1"/>
  <c r="CC310" i="1"/>
  <c r="CQ310" i="1"/>
  <c r="DC310" i="1"/>
  <c r="Y316" i="1"/>
  <c r="BS295" i="1"/>
  <c r="CE295" i="1"/>
  <c r="DO306" i="1"/>
  <c r="BG295" i="1"/>
  <c r="DO313" i="1"/>
  <c r="S316" i="1"/>
  <c r="AW316" i="1"/>
  <c r="BK316" i="1"/>
  <c r="BW316" i="1"/>
  <c r="CK316" i="1"/>
  <c r="CW316" i="1"/>
  <c r="DK316" i="1"/>
  <c r="AQ316" i="1"/>
  <c r="BC316" i="1"/>
  <c r="BQ316" i="1"/>
  <c r="DE316" i="1"/>
  <c r="DO332" i="1"/>
  <c r="AU330" i="1"/>
  <c r="BG330" i="1"/>
  <c r="CE330" i="1"/>
  <c r="DO341" i="1"/>
  <c r="DN349" i="1"/>
  <c r="DN346" i="1" s="1"/>
  <c r="DO361" i="1"/>
  <c r="DO364" i="1"/>
  <c r="DO369" i="1"/>
  <c r="AS366" i="1"/>
  <c r="BE366" i="1"/>
  <c r="BQ366" i="1"/>
  <c r="CC366" i="1"/>
  <c r="DO377" i="1"/>
  <c r="DO383" i="1"/>
  <c r="DO388" i="1"/>
  <c r="BS386" i="1"/>
  <c r="DO391" i="1"/>
  <c r="DO394" i="1"/>
  <c r="AU386" i="1"/>
  <c r="CE386" i="1"/>
  <c r="AM395" i="1"/>
  <c r="AY395" i="1"/>
  <c r="BK395" i="1"/>
  <c r="BW395" i="1"/>
  <c r="DK395" i="1"/>
  <c r="DO407" i="1"/>
  <c r="DI401" i="1"/>
  <c r="DO421" i="1"/>
  <c r="DA411" i="1"/>
  <c r="DO441" i="1"/>
  <c r="DO447" i="1"/>
  <c r="DO453" i="1"/>
  <c r="AG454" i="1"/>
  <c r="AU454" i="1"/>
  <c r="BG454" i="1"/>
  <c r="BS454" i="1"/>
  <c r="CE454" i="1"/>
  <c r="CS454" i="1"/>
  <c r="DG454" i="1"/>
  <c r="DO345" i="1"/>
  <c r="Y346" i="1"/>
  <c r="CC346" i="1"/>
  <c r="AS346" i="1"/>
  <c r="W366" i="1"/>
  <c r="AO366" i="1"/>
  <c r="BA366" i="1"/>
  <c r="BM366" i="1"/>
  <c r="BY366" i="1"/>
  <c r="CM366" i="1"/>
  <c r="CY366" i="1"/>
  <c r="DN366" i="1"/>
  <c r="DO370" i="1"/>
  <c r="CO366" i="1"/>
  <c r="AK395" i="1"/>
  <c r="AW395" i="1"/>
  <c r="BI395" i="1"/>
  <c r="BU395" i="1"/>
  <c r="CI395" i="1"/>
  <c r="CU395" i="1"/>
  <c r="AG401" i="1"/>
  <c r="CS401" i="1"/>
  <c r="DG401" i="1"/>
  <c r="AU401" i="1"/>
  <c r="BG401" i="1"/>
  <c r="BS401" i="1"/>
  <c r="CE401" i="1"/>
  <c r="CK411" i="1"/>
  <c r="CW411" i="1"/>
  <c r="BC411" i="1"/>
  <c r="DO414" i="1"/>
  <c r="DO424" i="1"/>
  <c r="DO426" i="1"/>
  <c r="DO433" i="1"/>
  <c r="DO434" i="1"/>
  <c r="DO437" i="1"/>
  <c r="DO443" i="1"/>
  <c r="DO449" i="1"/>
  <c r="BI454" i="1"/>
  <c r="BU454" i="1"/>
  <c r="DO458" i="1"/>
  <c r="DO459" i="1"/>
  <c r="AM454" i="1"/>
  <c r="CK454" i="1"/>
  <c r="DO465" i="1"/>
  <c r="BO346" i="1"/>
  <c r="DC386" i="1"/>
  <c r="AC401" i="1"/>
  <c r="CQ401" i="1"/>
  <c r="AW411" i="1"/>
  <c r="DO344" i="1"/>
  <c r="AU346" i="1"/>
  <c r="BG346" i="1"/>
  <c r="DO355" i="1"/>
  <c r="AM346" i="1"/>
  <c r="AY346" i="1"/>
  <c r="CM346" i="1"/>
  <c r="DI366" i="1"/>
  <c r="DO408" i="1"/>
  <c r="DO410" i="1"/>
  <c r="DO417" i="1"/>
  <c r="AY411" i="1"/>
  <c r="DO432" i="1"/>
  <c r="DO438" i="1"/>
  <c r="DO444" i="1"/>
  <c r="DO450" i="1"/>
  <c r="DO462" i="1"/>
  <c r="DO471" i="1"/>
  <c r="DO474" i="1"/>
  <c r="DO477" i="1"/>
  <c r="DO347" i="1"/>
  <c r="CK346" i="1"/>
  <c r="CW346" i="1"/>
  <c r="BQ346" i="1"/>
  <c r="DO357" i="1"/>
  <c r="AK346" i="1"/>
  <c r="AW346" i="1"/>
  <c r="BU346" i="1"/>
  <c r="CI346" i="1"/>
  <c r="DO373" i="1"/>
  <c r="DO376" i="1"/>
  <c r="DO379" i="1"/>
  <c r="DO382" i="1"/>
  <c r="DO385" i="1"/>
  <c r="AM386" i="1"/>
  <c r="AY386" i="1"/>
  <c r="BK386" i="1"/>
  <c r="BW386" i="1"/>
  <c r="DK386" i="1"/>
  <c r="CW386" i="1"/>
  <c r="DO399" i="1"/>
  <c r="CI401" i="1"/>
  <c r="CU401" i="1"/>
  <c r="W401" i="1"/>
  <c r="AO401" i="1"/>
  <c r="BA401" i="1"/>
  <c r="BM401" i="1"/>
  <c r="BY401" i="1"/>
  <c r="CM401" i="1"/>
  <c r="CY401" i="1"/>
  <c r="DN401" i="1"/>
  <c r="DO423" i="1"/>
  <c r="CI411" i="1"/>
  <c r="CU411" i="1"/>
  <c r="BS310" i="1"/>
  <c r="CE310" i="1"/>
  <c r="DO319" i="1"/>
  <c r="CA316" i="1"/>
  <c r="CO316" i="1"/>
  <c r="DA316" i="1"/>
  <c r="DO320" i="1"/>
  <c r="AG316" i="1"/>
  <c r="BI316" i="1"/>
  <c r="BU316" i="1"/>
  <c r="CI316" i="1"/>
  <c r="CU316" i="1"/>
  <c r="DO338" i="1"/>
  <c r="DO342" i="1"/>
  <c r="DO343" i="1"/>
  <c r="DO350" i="1"/>
  <c r="DO351" i="1"/>
  <c r="DO353" i="1"/>
  <c r="DO365" i="1"/>
  <c r="DO372" i="1"/>
  <c r="DO375" i="1"/>
  <c r="AK386" i="1"/>
  <c r="AW386" i="1"/>
  <c r="BI386" i="1"/>
  <c r="BU386" i="1"/>
  <c r="CI386" i="1"/>
  <c r="CU386" i="1"/>
  <c r="DI386" i="1"/>
  <c r="CM395" i="1"/>
  <c r="CY395" i="1"/>
  <c r="DN395" i="1"/>
  <c r="W395" i="1"/>
  <c r="AO395" i="1"/>
  <c r="BM395" i="1"/>
  <c r="BY395" i="1"/>
  <c r="U401" i="1"/>
  <c r="AM401" i="1"/>
  <c r="AY401" i="1"/>
  <c r="BK401" i="1"/>
  <c r="BW401" i="1"/>
  <c r="CK401" i="1"/>
  <c r="CW401" i="1"/>
  <c r="DK401" i="1"/>
  <c r="DO413" i="1"/>
  <c r="DK411" i="1"/>
  <c r="DO415" i="1"/>
  <c r="BW411" i="1"/>
  <c r="DO420" i="1"/>
  <c r="AS411" i="1"/>
  <c r="CC411" i="1"/>
  <c r="DO425" i="1"/>
  <c r="DO430" i="1"/>
  <c r="DO436" i="1"/>
  <c r="S454" i="1"/>
  <c r="AK454" i="1"/>
  <c r="DI454" i="1"/>
  <c r="W454" i="1"/>
  <c r="AO454" i="1"/>
  <c r="BA454" i="1"/>
  <c r="BM454" i="1"/>
  <c r="BY454" i="1"/>
  <c r="CM454" i="1"/>
  <c r="CY454" i="1"/>
  <c r="DN454" i="1"/>
  <c r="DO461" i="1"/>
  <c r="DO466" i="1"/>
  <c r="DO467" i="1"/>
  <c r="DO469" i="1"/>
  <c r="DO475" i="1"/>
  <c r="AG55" i="1"/>
  <c r="BG55" i="1"/>
  <c r="CE55" i="1"/>
  <c r="DO148" i="1"/>
  <c r="X483" i="1"/>
  <c r="AF483" i="1"/>
  <c r="BD483" i="1"/>
  <c r="BJ483" i="1"/>
  <c r="CN483" i="1"/>
  <c r="DL483" i="1"/>
  <c r="DO18" i="1"/>
  <c r="DO46" i="1"/>
  <c r="CI55" i="1"/>
  <c r="CU55" i="1"/>
  <c r="DG55" i="1"/>
  <c r="U59" i="1"/>
  <c r="AM59" i="1"/>
  <c r="AY59" i="1"/>
  <c r="CK78" i="1"/>
  <c r="DI78" i="1"/>
  <c r="DA117" i="1"/>
  <c r="DE117" i="1"/>
  <c r="DN117" i="1"/>
  <c r="BQ162" i="1"/>
  <c r="BO280" i="1"/>
  <c r="DM483" i="1"/>
  <c r="Q31" i="1"/>
  <c r="W41" i="1"/>
  <c r="AO41" i="1"/>
  <c r="BA41" i="1"/>
  <c r="BM41" i="1"/>
  <c r="BY41" i="1"/>
  <c r="CK41" i="1"/>
  <c r="CW41" i="1"/>
  <c r="DI41" i="1"/>
  <c r="DO51" i="1"/>
  <c r="S55" i="1"/>
  <c r="CM59" i="1"/>
  <c r="CY59" i="1"/>
  <c r="DK59" i="1"/>
  <c r="DO62" i="1"/>
  <c r="DO63" i="1"/>
  <c r="AG59" i="1"/>
  <c r="BI59" i="1"/>
  <c r="BU59" i="1"/>
  <c r="CI59" i="1"/>
  <c r="CU59" i="1"/>
  <c r="U70" i="1"/>
  <c r="AM70" i="1"/>
  <c r="AY70" i="1"/>
  <c r="CO70" i="1"/>
  <c r="W78" i="1"/>
  <c r="AO78" i="1"/>
  <c r="BA78" i="1"/>
  <c r="BM78" i="1"/>
  <c r="BY78" i="1"/>
  <c r="CM78" i="1"/>
  <c r="CY78" i="1"/>
  <c r="DK78" i="1"/>
  <c r="DO82" i="1"/>
  <c r="AG83" i="1"/>
  <c r="BQ83" i="1"/>
  <c r="DO85" i="1"/>
  <c r="DC83" i="1"/>
  <c r="DO95" i="1"/>
  <c r="DO106" i="1"/>
  <c r="CK103" i="1"/>
  <c r="CW103" i="1"/>
  <c r="DI103" i="1"/>
  <c r="BI150" i="1"/>
  <c r="Y263" i="1"/>
  <c r="AQ263" i="1"/>
  <c r="BC263" i="1"/>
  <c r="BO263" i="1"/>
  <c r="CA263" i="1"/>
  <c r="CO263" i="1"/>
  <c r="DA263" i="1"/>
  <c r="DN263" i="1"/>
  <c r="DO92" i="1"/>
  <c r="Y103" i="1"/>
  <c r="AQ103" i="1"/>
  <c r="CA103" i="1"/>
  <c r="AQ280" i="1"/>
  <c r="BC280" i="1"/>
  <c r="CA280" i="1"/>
  <c r="DA280" i="1"/>
  <c r="T483" i="1"/>
  <c r="AB483" i="1"/>
  <c r="AH483" i="1"/>
  <c r="AN483" i="1"/>
  <c r="AT483" i="1"/>
  <c r="AZ483" i="1"/>
  <c r="BF483" i="1"/>
  <c r="BL483" i="1"/>
  <c r="BR483" i="1"/>
  <c r="BX483" i="1"/>
  <c r="CD483" i="1"/>
  <c r="CJ483" i="1"/>
  <c r="CP483" i="1"/>
  <c r="CV483" i="1"/>
  <c r="DB483" i="1"/>
  <c r="DH483" i="1"/>
  <c r="S16" i="1"/>
  <c r="BI55" i="1"/>
  <c r="DE55" i="1"/>
  <c r="BK59" i="1"/>
  <c r="BW59" i="1"/>
  <c r="DO66" i="1"/>
  <c r="DA70" i="1"/>
  <c r="BM70" i="1"/>
  <c r="BY70" i="1"/>
  <c r="DO81" i="1"/>
  <c r="BS83" i="1"/>
  <c r="DO105" i="1"/>
  <c r="DO115" i="1"/>
  <c r="Q113" i="1"/>
  <c r="W162" i="1"/>
  <c r="AO162" i="1"/>
  <c r="Q48" i="1"/>
  <c r="DO49" i="1"/>
  <c r="CZ483" i="1"/>
  <c r="Q16" i="1"/>
  <c r="CW78" i="1"/>
  <c r="CU83" i="1"/>
  <c r="DO90" i="1"/>
  <c r="BC103" i="1"/>
  <c r="BO103" i="1"/>
  <c r="CO117" i="1"/>
  <c r="AW117" i="1"/>
  <c r="Y280" i="1"/>
  <c r="CO280" i="1"/>
  <c r="AI483" i="1"/>
  <c r="BO34" i="1"/>
  <c r="CA34" i="1"/>
  <c r="CM34" i="1"/>
  <c r="CY34" i="1"/>
  <c r="DO50" i="1"/>
  <c r="Q59" i="1"/>
  <c r="BQ59" i="1"/>
  <c r="CC59" i="1"/>
  <c r="DO60" i="1"/>
  <c r="DO65" i="1"/>
  <c r="DO80" i="1"/>
  <c r="AO83" i="1"/>
  <c r="CQ83" i="1"/>
  <c r="U83" i="1"/>
  <c r="DO104" i="1"/>
  <c r="DO110" i="1"/>
  <c r="DE113" i="1"/>
  <c r="S113" i="1"/>
  <c r="AK113" i="1"/>
  <c r="AW113" i="1"/>
  <c r="BI113" i="1"/>
  <c r="BU113" i="1"/>
  <c r="AK117" i="1"/>
  <c r="BU117" i="1"/>
  <c r="S137" i="1"/>
  <c r="AK137" i="1"/>
  <c r="AW137" i="1"/>
  <c r="Q137" i="1"/>
  <c r="DO141" i="1"/>
  <c r="DO56" i="1"/>
  <c r="Q55" i="1"/>
  <c r="AU55" i="1"/>
  <c r="BS55" i="1"/>
  <c r="Q83" i="1"/>
  <c r="DO84" i="1"/>
  <c r="DF483" i="1"/>
  <c r="BE162" i="1"/>
  <c r="CC162" i="1"/>
  <c r="DN280" i="1"/>
  <c r="P483" i="1"/>
  <c r="V483" i="1"/>
  <c r="AD483" i="1"/>
  <c r="AJ483" i="1"/>
  <c r="AP483" i="1"/>
  <c r="BB483" i="1"/>
  <c r="BH483" i="1"/>
  <c r="BT483" i="1"/>
  <c r="BZ483" i="1"/>
  <c r="CR483" i="1"/>
  <c r="DJ483" i="1"/>
  <c r="DO36" i="1"/>
  <c r="DO37" i="1"/>
  <c r="DO38" i="1"/>
  <c r="Q34" i="1"/>
  <c r="AU34" i="1"/>
  <c r="BG34" i="1"/>
  <c r="BS34" i="1"/>
  <c r="CE34" i="1"/>
  <c r="CQ34" i="1"/>
  <c r="DC34" i="1"/>
  <c r="DO39" i="1"/>
  <c r="DO42" i="1"/>
  <c r="DO43" i="1"/>
  <c r="Q41" i="1"/>
  <c r="AU41" i="1"/>
  <c r="BG41" i="1"/>
  <c r="BS41" i="1"/>
  <c r="CE41" i="1"/>
  <c r="CQ41" i="1"/>
  <c r="DC41" i="1"/>
  <c r="DO44" i="1"/>
  <c r="AC41" i="1"/>
  <c r="DN41" i="1"/>
  <c r="W48" i="1"/>
  <c r="AO48" i="1"/>
  <c r="BS48" i="1"/>
  <c r="CK48" i="1"/>
  <c r="CW48" i="1"/>
  <c r="DN48" i="1"/>
  <c r="AW55" i="1"/>
  <c r="DO57" i="1"/>
  <c r="DO64" i="1"/>
  <c r="DO71" i="1"/>
  <c r="Q70" i="1"/>
  <c r="AG70" i="1"/>
  <c r="AU70" i="1"/>
  <c r="BG70" i="1"/>
  <c r="BS70" i="1"/>
  <c r="CE70" i="1"/>
  <c r="DO79" i="1"/>
  <c r="BW83" i="1"/>
  <c r="DG83" i="1"/>
  <c r="DO109" i="1"/>
  <c r="BK137" i="1"/>
  <c r="BW137" i="1"/>
  <c r="CK137" i="1"/>
  <c r="CW137" i="1"/>
  <c r="Q103" i="1"/>
  <c r="DG113" i="1"/>
  <c r="AS117" i="1"/>
  <c r="BE117" i="1"/>
  <c r="BQ117" i="1"/>
  <c r="CC117" i="1"/>
  <c r="DO119" i="1"/>
  <c r="DO123" i="1"/>
  <c r="DO128" i="1"/>
  <c r="Y137" i="1"/>
  <c r="BC137" i="1"/>
  <c r="DO143" i="1"/>
  <c r="DO255" i="1"/>
  <c r="DO265" i="1"/>
  <c r="DO269" i="1"/>
  <c r="U268" i="1"/>
  <c r="AM268" i="1"/>
  <c r="AY268" i="1"/>
  <c r="BK268" i="1"/>
  <c r="BW268" i="1"/>
  <c r="CK268" i="1"/>
  <c r="CW268" i="1"/>
  <c r="DI268" i="1"/>
  <c r="Q78" i="1"/>
  <c r="DO114" i="1"/>
  <c r="CI113" i="1"/>
  <c r="CU113" i="1"/>
  <c r="DO118" i="1"/>
  <c r="Q117" i="1"/>
  <c r="AG117" i="1"/>
  <c r="AU117" i="1"/>
  <c r="BG117" i="1"/>
  <c r="BS117" i="1"/>
  <c r="CE117" i="1"/>
  <c r="DO131" i="1"/>
  <c r="DO152" i="1"/>
  <c r="S150" i="1"/>
  <c r="AK150" i="1"/>
  <c r="AW150" i="1"/>
  <c r="DO157" i="1"/>
  <c r="DO190" i="1"/>
  <c r="DO191" i="1"/>
  <c r="DO201" i="1"/>
  <c r="AS162" i="1"/>
  <c r="W242" i="1"/>
  <c r="AO242" i="1"/>
  <c r="BA242" i="1"/>
  <c r="BM242" i="1"/>
  <c r="BY242" i="1"/>
  <c r="CM242" i="1"/>
  <c r="CY242" i="1"/>
  <c r="DK242" i="1"/>
  <c r="DO256" i="1"/>
  <c r="CI117" i="1"/>
  <c r="CU117" i="1"/>
  <c r="DG117" i="1"/>
  <c r="DO130" i="1"/>
  <c r="DO116" i="1"/>
  <c r="U117" i="1"/>
  <c r="AM117" i="1"/>
  <c r="AY117" i="1"/>
  <c r="BK117" i="1"/>
  <c r="BW117" i="1"/>
  <c r="CK117" i="1"/>
  <c r="CW117" i="1"/>
  <c r="DI117" i="1"/>
  <c r="DO122" i="1"/>
  <c r="W117" i="1"/>
  <c r="AO117" i="1"/>
  <c r="BA117" i="1"/>
  <c r="DC117" i="1"/>
  <c r="AC117" i="1"/>
  <c r="CQ117" i="1"/>
  <c r="DO127" i="1"/>
  <c r="DO129" i="1"/>
  <c r="CM137" i="1"/>
  <c r="U158" i="1"/>
  <c r="DO159" i="1"/>
  <c r="AM158" i="1"/>
  <c r="AY158" i="1"/>
  <c r="BK158" i="1"/>
  <c r="BW158" i="1"/>
  <c r="CK158" i="1"/>
  <c r="DI158" i="1"/>
  <c r="CW162" i="1"/>
  <c r="DO133" i="1"/>
  <c r="CO137" i="1"/>
  <c r="DA137" i="1"/>
  <c r="DO140" i="1"/>
  <c r="W137" i="1"/>
  <c r="AO137" i="1"/>
  <c r="BA137" i="1"/>
  <c r="DO147" i="1"/>
  <c r="DO149" i="1"/>
  <c r="DO151" i="1"/>
  <c r="CI150" i="1"/>
  <c r="CU150" i="1"/>
  <c r="DG150" i="1"/>
  <c r="DO156" i="1"/>
  <c r="Y162" i="1"/>
  <c r="AQ162" i="1"/>
  <c r="BC162" i="1"/>
  <c r="BO162" i="1"/>
  <c r="CA162" i="1"/>
  <c r="DO165" i="1"/>
  <c r="DO171" i="1"/>
  <c r="DO177" i="1"/>
  <c r="DO183" i="1"/>
  <c r="DO189" i="1"/>
  <c r="S162" i="1"/>
  <c r="DN162" i="1"/>
  <c r="DO193" i="1"/>
  <c r="AK162" i="1"/>
  <c r="AW162" i="1"/>
  <c r="DO203" i="1"/>
  <c r="DO211" i="1"/>
  <c r="DO222" i="1"/>
  <c r="DO227" i="1"/>
  <c r="DO236" i="1"/>
  <c r="DO244" i="1"/>
  <c r="DO251" i="1"/>
  <c r="DO264" i="1"/>
  <c r="DO263" i="1" s="1"/>
  <c r="DO282" i="1"/>
  <c r="DO288" i="1"/>
  <c r="DO132" i="1"/>
  <c r="DO139" i="1"/>
  <c r="DO164" i="1"/>
  <c r="DO170" i="1"/>
  <c r="DO176" i="1"/>
  <c r="DO182" i="1"/>
  <c r="DO188" i="1"/>
  <c r="DO192" i="1"/>
  <c r="DO198" i="1"/>
  <c r="DO209" i="1"/>
  <c r="DO243" i="1"/>
  <c r="BS242" i="1"/>
  <c r="CE242" i="1"/>
  <c r="CS242" i="1"/>
  <c r="DO249" i="1"/>
  <c r="DO276" i="1"/>
  <c r="DO275" i="1" s="1"/>
  <c r="Q275" i="1"/>
  <c r="AG275" i="1"/>
  <c r="AU275" i="1"/>
  <c r="BG275" i="1"/>
  <c r="BS275" i="1"/>
  <c r="CE275" i="1"/>
  <c r="CS275" i="1"/>
  <c r="DE275" i="1"/>
  <c r="DO281" i="1"/>
  <c r="DO287" i="1"/>
  <c r="DO138" i="1"/>
  <c r="BM137" i="1"/>
  <c r="BY137" i="1"/>
  <c r="DO155" i="1"/>
  <c r="DO163" i="1"/>
  <c r="Q162" i="1"/>
  <c r="AU162" i="1"/>
  <c r="BG162" i="1"/>
  <c r="BS162" i="1"/>
  <c r="CE162" i="1"/>
  <c r="CS162" i="1"/>
  <c r="DE162" i="1"/>
  <c r="DO169" i="1"/>
  <c r="DO175" i="1"/>
  <c r="DO181" i="1"/>
  <c r="DO187" i="1"/>
  <c r="DC162" i="1"/>
  <c r="AC162" i="1"/>
  <c r="CQ162" i="1"/>
  <c r="DO197" i="1"/>
  <c r="DO217" i="1"/>
  <c r="DO221" i="1"/>
  <c r="DO233" i="1"/>
  <c r="DO248" i="1"/>
  <c r="CO253" i="1"/>
  <c r="DA253" i="1"/>
  <c r="DO260" i="1"/>
  <c r="DO262" i="1"/>
  <c r="DO286" i="1"/>
  <c r="DO311" i="1"/>
  <c r="CQ316" i="1"/>
  <c r="DO308" i="1"/>
  <c r="Q310" i="1"/>
  <c r="W316" i="1"/>
  <c r="AO316" i="1"/>
  <c r="BA316" i="1"/>
  <c r="BM316" i="1"/>
  <c r="BY316" i="1"/>
  <c r="DN316" i="1"/>
  <c r="DC316" i="1"/>
  <c r="DO324" i="1"/>
  <c r="DO327" i="1"/>
  <c r="Q330" i="1"/>
  <c r="Y330" i="1"/>
  <c r="AQ330" i="1"/>
  <c r="BC330" i="1"/>
  <c r="BO330" i="1"/>
  <c r="CA330" i="1"/>
  <c r="CO330" i="1"/>
  <c r="DO331" i="1"/>
  <c r="S330" i="1"/>
  <c r="AK330" i="1"/>
  <c r="AW330" i="1"/>
  <c r="BI330" i="1"/>
  <c r="BU330" i="1"/>
  <c r="CI330" i="1"/>
  <c r="CU330" i="1"/>
  <c r="CU346" i="1"/>
  <c r="Q411" i="1"/>
  <c r="AU411" i="1"/>
  <c r="BI411" i="1"/>
  <c r="BU411" i="1"/>
  <c r="DI411" i="1"/>
  <c r="S411" i="1"/>
  <c r="AK411" i="1"/>
  <c r="Q242" i="1"/>
  <c r="DO307" i="1"/>
  <c r="DG310" i="1"/>
  <c r="DO314" i="1"/>
  <c r="DO318" i="1"/>
  <c r="AC316" i="1"/>
  <c r="AG330" i="1"/>
  <c r="CS330" i="1"/>
  <c r="DG330" i="1"/>
  <c r="DO296" i="1"/>
  <c r="DO297" i="1"/>
  <c r="DO358" i="1"/>
  <c r="U346" i="1"/>
  <c r="Q454" i="1"/>
  <c r="DO455" i="1"/>
  <c r="DO302" i="1"/>
  <c r="Q316" i="1"/>
  <c r="DO317" i="1"/>
  <c r="AU316" i="1"/>
  <c r="BS316" i="1"/>
  <c r="CE316" i="1"/>
  <c r="DO329" i="1"/>
  <c r="DO334" i="1"/>
  <c r="CO346" i="1"/>
  <c r="BE346" i="1"/>
  <c r="DE346" i="1"/>
  <c r="BC454" i="1"/>
  <c r="CA454" i="1"/>
  <c r="DO464" i="1"/>
  <c r="U454" i="1"/>
  <c r="BO454" i="1"/>
  <c r="DC454" i="1"/>
  <c r="AC454" i="1"/>
  <c r="DO220" i="1"/>
  <c r="DI316" i="1"/>
  <c r="DO325" i="1"/>
  <c r="AK326" i="1"/>
  <c r="AK316" i="1" s="1"/>
  <c r="W330" i="1"/>
  <c r="DO337" i="1"/>
  <c r="AQ346" i="1"/>
  <c r="BC346" i="1"/>
  <c r="CA346" i="1"/>
  <c r="CY346" i="1"/>
  <c r="AC386" i="1"/>
  <c r="AS386" i="1"/>
  <c r="BE386" i="1"/>
  <c r="BQ386" i="1"/>
  <c r="CC386" i="1"/>
  <c r="DE386" i="1"/>
  <c r="DI346" i="1"/>
  <c r="DO348" i="1"/>
  <c r="BO366" i="1"/>
  <c r="CA366" i="1"/>
  <c r="U366" i="1"/>
  <c r="AM366" i="1"/>
  <c r="AY366" i="1"/>
  <c r="BK366" i="1"/>
  <c r="BW366" i="1"/>
  <c r="CK366" i="1"/>
  <c r="CW366" i="1"/>
  <c r="DK366" i="1"/>
  <c r="DO374" i="1"/>
  <c r="DO380" i="1"/>
  <c r="DO396" i="1"/>
  <c r="S401" i="1"/>
  <c r="AK401" i="1"/>
  <c r="AW401" i="1"/>
  <c r="BI401" i="1"/>
  <c r="BU401" i="1"/>
  <c r="DO405" i="1"/>
  <c r="BM411" i="1"/>
  <c r="BY411" i="1"/>
  <c r="CM411" i="1"/>
  <c r="CY411" i="1"/>
  <c r="DN411" i="1"/>
  <c r="Y411" i="1"/>
  <c r="AQ411" i="1"/>
  <c r="BG411" i="1"/>
  <c r="BS411" i="1"/>
  <c r="CE411" i="1"/>
  <c r="CS411" i="1"/>
  <c r="DO440" i="1"/>
  <c r="DO442" i="1"/>
  <c r="DO446" i="1"/>
  <c r="DO448" i="1"/>
  <c r="DO452" i="1"/>
  <c r="Q346" i="1"/>
  <c r="DO354" i="1"/>
  <c r="DO356" i="1"/>
  <c r="DE366" i="1"/>
  <c r="DO368" i="1"/>
  <c r="S366" i="1"/>
  <c r="AK366" i="1"/>
  <c r="AW366" i="1"/>
  <c r="BI366" i="1"/>
  <c r="BU366" i="1"/>
  <c r="CI366" i="1"/>
  <c r="CU366" i="1"/>
  <c r="DO381" i="1"/>
  <c r="DO387" i="1"/>
  <c r="DO398" i="1"/>
  <c r="S395" i="1"/>
  <c r="DO403" i="1"/>
  <c r="W411" i="1"/>
  <c r="AO411" i="1"/>
  <c r="BA411" i="1"/>
  <c r="BO411" i="1"/>
  <c r="CA411" i="1"/>
  <c r="DO412" i="1"/>
  <c r="AC411" i="1"/>
  <c r="CQ411" i="1"/>
  <c r="DE411" i="1"/>
  <c r="DO418" i="1"/>
  <c r="DO339" i="1"/>
  <c r="W346" i="1"/>
  <c r="AO346" i="1"/>
  <c r="BA346" i="1"/>
  <c r="BM346" i="1"/>
  <c r="BY346" i="1"/>
  <c r="CQ346" i="1"/>
  <c r="DO349" i="1"/>
  <c r="DO352" i="1"/>
  <c r="DO363" i="1"/>
  <c r="Q366" i="1"/>
  <c r="DO367" i="1"/>
  <c r="AG366" i="1"/>
  <c r="AU366" i="1"/>
  <c r="BG366" i="1"/>
  <c r="BS366" i="1"/>
  <c r="CE366" i="1"/>
  <c r="CS366" i="1"/>
  <c r="DG366" i="1"/>
  <c r="DO371" i="1"/>
  <c r="DO389" i="1"/>
  <c r="S386" i="1"/>
  <c r="DO393" i="1"/>
  <c r="DO400" i="1"/>
  <c r="DO406" i="1"/>
  <c r="Q401" i="1"/>
  <c r="DO409" i="1"/>
  <c r="DO422" i="1"/>
  <c r="DO431" i="1"/>
  <c r="DO439" i="1"/>
  <c r="CW454" i="1"/>
  <c r="DK454" i="1"/>
  <c r="Y454" i="1"/>
  <c r="AQ454" i="1"/>
  <c r="DC346" i="1"/>
  <c r="AC346" i="1"/>
  <c r="BS346" i="1"/>
  <c r="CE346" i="1"/>
  <c r="AC366" i="1"/>
  <c r="CQ366" i="1"/>
  <c r="DO378" i="1"/>
  <c r="Y386" i="1"/>
  <c r="AQ386" i="1"/>
  <c r="BC386" i="1"/>
  <c r="BO386" i="1"/>
  <c r="CA386" i="1"/>
  <c r="CO386" i="1"/>
  <c r="AG386" i="1"/>
  <c r="CS386" i="1"/>
  <c r="DG386" i="1"/>
  <c r="Q395" i="1"/>
  <c r="DO402" i="1"/>
  <c r="Y401" i="1"/>
  <c r="AQ401" i="1"/>
  <c r="BC401" i="1"/>
  <c r="BO401" i="1"/>
  <c r="CA401" i="1"/>
  <c r="CO401" i="1"/>
  <c r="DC401" i="1"/>
  <c r="DO404" i="1"/>
  <c r="DO416" i="1"/>
  <c r="DO435" i="1"/>
  <c r="DO445" i="1"/>
  <c r="DO451" i="1"/>
  <c r="CQ454" i="1"/>
  <c r="DE454" i="1"/>
  <c r="CI454" i="1"/>
  <c r="CU454" i="1"/>
  <c r="AY454" i="1"/>
  <c r="BK454" i="1"/>
  <c r="BW454" i="1"/>
  <c r="DO473" i="1"/>
  <c r="DO480" i="1"/>
  <c r="DO457" i="1"/>
  <c r="DO470" i="1"/>
  <c r="U386" i="1"/>
  <c r="U395" i="1"/>
  <c r="CO454" i="1"/>
  <c r="DO468" i="1"/>
  <c r="DO476" i="1"/>
  <c r="DO478" i="1"/>
  <c r="AS454" i="1"/>
  <c r="BE454" i="1"/>
  <c r="BQ454" i="1"/>
  <c r="CC454" i="1"/>
  <c r="DO456" i="1"/>
  <c r="DO268" i="1" l="1"/>
  <c r="BC483" i="1"/>
  <c r="DO70" i="1"/>
  <c r="AU483" i="1"/>
  <c r="CQ483" i="1"/>
  <c r="DO16" i="1"/>
  <c r="CG483" i="1"/>
  <c r="BM483" i="1"/>
  <c r="DO310" i="1"/>
  <c r="DO158" i="1"/>
  <c r="AM483" i="1"/>
  <c r="DO34" i="1"/>
  <c r="DO103" i="1"/>
  <c r="DO59" i="1"/>
  <c r="CM483" i="1"/>
  <c r="AQ483" i="1"/>
  <c r="DI483" i="1"/>
  <c r="CO483" i="1"/>
  <c r="CK483" i="1"/>
  <c r="CI483" i="1"/>
  <c r="AS483" i="1"/>
  <c r="DC483" i="1"/>
  <c r="CY483" i="1"/>
  <c r="U483" i="1"/>
  <c r="DO326" i="1"/>
  <c r="DO316" i="1" s="1"/>
  <c r="CS483" i="1"/>
  <c r="DO280" i="1"/>
  <c r="CE483" i="1"/>
  <c r="DO150" i="1"/>
  <c r="AW483" i="1"/>
  <c r="W483" i="1"/>
  <c r="BG483" i="1"/>
  <c r="AK483" i="1"/>
  <c r="CC483" i="1"/>
  <c r="Q483" i="1"/>
  <c r="Y483" i="1"/>
  <c r="BQ483" i="1"/>
  <c r="BY483" i="1"/>
  <c r="DK483" i="1"/>
  <c r="AO483" i="1"/>
  <c r="BW483" i="1"/>
  <c r="DN483" i="1"/>
  <c r="BS483" i="1"/>
  <c r="BO483" i="1"/>
  <c r="DA483" i="1"/>
  <c r="S483" i="1"/>
  <c r="DE483" i="1"/>
  <c r="DO401" i="1"/>
  <c r="CA483" i="1"/>
  <c r="BA483" i="1"/>
  <c r="BU483" i="1"/>
  <c r="BK483" i="1"/>
  <c r="DO346" i="1"/>
  <c r="DO253" i="1"/>
  <c r="BE483" i="1"/>
  <c r="DO78" i="1"/>
  <c r="CW483" i="1"/>
  <c r="AC483" i="1"/>
  <c r="AY483" i="1"/>
  <c r="DO31" i="1"/>
  <c r="DO411" i="1"/>
  <c r="DO454" i="1"/>
  <c r="DO242" i="1"/>
  <c r="DO83" i="1"/>
  <c r="DO48" i="1"/>
  <c r="DG483" i="1"/>
  <c r="DO295" i="1"/>
  <c r="DO41" i="1"/>
  <c r="DO117" i="1"/>
  <c r="DO55" i="1"/>
  <c r="DO366" i="1"/>
  <c r="DO137" i="1"/>
  <c r="DO113" i="1"/>
  <c r="CU483" i="1"/>
  <c r="DO330" i="1"/>
  <c r="DO162" i="1"/>
  <c r="BI483" i="1"/>
  <c r="DO386" i="1"/>
  <c r="DO395" i="1"/>
  <c r="AG483" i="1"/>
  <c r="DO483" i="1" l="1"/>
</calcChain>
</file>

<file path=xl/comments1.xml><?xml version="1.0" encoding="utf-8"?>
<comments xmlns="http://schemas.openxmlformats.org/spreadsheetml/2006/main">
  <authors>
    <author>Автор</author>
  </authors>
  <commentList>
    <comment ref="AP16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<sst xmlns="http://schemas.openxmlformats.org/spreadsheetml/2006/main" count="1201" uniqueCount="1032">
  <si>
    <t xml:space="preserve">Приложение №3
</t>
  </si>
  <si>
    <t>к Решению Комиссии   по разработке ТП ОМС от 31.01.2023 №1</t>
  </si>
  <si>
    <t>Объемы  медицинской помощи в условиях круглосуточного стационара на 2023 год в разрезе  клинико-статистических групп заболеваний</t>
  </si>
  <si>
    <t>Код  профиля</t>
  </si>
  <si>
    <t>№</t>
  </si>
  <si>
    <t>Код КСГ 2023</t>
  </si>
  <si>
    <t>КПГ / КСГ</t>
  </si>
  <si>
    <t>базовая ставка на 2023   25969</t>
  </si>
  <si>
    <t>КЗ (коэффициент относительной затратоемкости)c 01.01.2023</t>
  </si>
  <si>
    <t>коэффициент специфики с 01.01.23</t>
  </si>
  <si>
    <t>Дзп 
(доля заработной платы) с 01.01.23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</si>
  <si>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</si>
  <si>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</si>
  <si>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</si>
  <si>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</si>
  <si>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</si>
  <si>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</si>
  <si>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</si>
  <si>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</si>
  <si>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</si>
  <si>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</si>
  <si>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</si>
  <si>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</si>
  <si>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</si>
  <si>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</si>
  <si>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</si>
  <si>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</si>
  <si>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</si>
  <si>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</si>
  <si>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</si>
  <si>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</si>
  <si>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</si>
  <si>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</si>
  <si>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</si>
  <si>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</si>
  <si>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</si>
  <si>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</si>
  <si>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</si>
  <si>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</si>
  <si>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</si>
  <si>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</si>
  <si>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</si>
  <si>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</si>
  <si>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</si>
  <si>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</si>
  <si>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</si>
  <si>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</si>
  <si>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</si>
  <si>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</si>
  <si>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</si>
  <si>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</si>
  <si>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</si>
  <si>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</si>
  <si>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</si>
  <si>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</si>
  <si>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</si>
  <si>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</si>
  <si>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</si>
  <si>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</si>
  <si>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</si>
  <si>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</si>
  <si>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</si>
  <si>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</si>
  <si>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</si>
  <si>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01.01.2023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</si>
  <si>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</si>
  <si>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</si>
  <si>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</si>
  <si>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</si>
  <si>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</si>
  <si>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</si>
  <si>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</si>
  <si>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</si>
  <si>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</si>
  <si>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</si>
  <si>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</si>
  <si>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</si>
  <si>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</si>
  <si>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</si>
  <si>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</si>
  <si>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</si>
  <si>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</si>
  <si>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</si>
  <si>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</si>
  <si>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</si>
  <si>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</si>
  <si>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</si>
  <si>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</si>
  <si>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</si>
  <si>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</si>
  <si>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</si>
  <si>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</si>
  <si>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</si>
  <si>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</si>
  <si>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</si>
  <si>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</si>
  <si>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</si>
  <si>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</si>
  <si>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</si>
  <si>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</si>
  <si>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</si>
  <si>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</si>
  <si>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</si>
  <si>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</si>
  <si>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</si>
  <si>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</si>
  <si>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</si>
  <si>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</si>
  <si>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</si>
  <si>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</si>
  <si>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</si>
  <si>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</si>
  <si>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</si>
  <si>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</si>
  <si>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</si>
  <si>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</si>
  <si>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</si>
  <si>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</si>
  <si>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</si>
  <si>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</si>
  <si>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</si>
  <si>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2.2.</t>
  </si>
  <si>
    <t>подуровень 1.5.</t>
  </si>
  <si>
    <t>СОГАЗ-МЕД</t>
  </si>
  <si>
    <t>кол-во законченных случаев</t>
  </si>
  <si>
    <t>стоимость</t>
  </si>
  <si>
    <t>количество больных</t>
  </si>
  <si>
    <t>КУСмо c 01.01.2023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</si>
  <si>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</si>
  <si>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</si>
  <si>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</si>
  <si>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</si>
  <si>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</si>
  <si>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</si>
  <si>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</si>
  <si>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</si>
  <si>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</si>
  <si>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</si>
  <si>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</si>
  <si>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</si>
  <si>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</si>
  <si>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</si>
  <si>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</si>
  <si>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</si>
  <si>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</si>
  <si>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</si>
  <si>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</si>
  <si>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</si>
  <si>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</si>
  <si>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</si>
  <si>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</si>
  <si>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</si>
  <si>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</si>
  <si>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</si>
  <si>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</si>
  <si>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</si>
  <si>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</si>
  <si>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</si>
  <si>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</si>
  <si>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</si>
  <si>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</si>
  <si>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</si>
  <si>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</si>
  <si>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</si>
  <si>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</si>
  <si>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</si>
  <si>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</si>
  <si>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</si>
  <si>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</si>
  <si>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</si>
  <si>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</si>
  <si>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</si>
  <si>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</si>
  <si>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</si>
  <si>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</si>
  <si>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</si>
  <si>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</si>
  <si>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</si>
  <si>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</si>
  <si>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</si>
  <si>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</si>
  <si>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</si>
  <si>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</si>
  <si>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</si>
  <si>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</si>
  <si>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</si>
  <si>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</si>
  <si>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</si>
  <si>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</si>
  <si>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</si>
  <si>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</si>
  <si>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</si>
  <si>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</si>
  <si>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</si>
  <si>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</si>
  <si>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</si>
  <si>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</si>
  <si>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</si>
  <si>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</si>
  <si>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</si>
  <si>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</si>
  <si>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</si>
  <si>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</si>
  <si>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</si>
  <si>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</si>
  <si>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</si>
  <si>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</si>
  <si>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</si>
  <si>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</si>
  <si>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</si>
  <si>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</si>
  <si>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</si>
  <si>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</si>
  <si>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</si>
  <si>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</si>
  <si>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</si>
  <si>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</si>
  <si>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</si>
  <si>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</si>
  <si>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</si>
  <si>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</si>
  <si>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</si>
  <si>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</si>
  <si>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</si>
  <si>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</si>
  <si>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</si>
  <si>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</si>
  <si>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</si>
  <si>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</si>
  <si>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</si>
  <si>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</si>
  <si>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</si>
  <si>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</si>
  <si>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</si>
  <si>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</si>
  <si>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</si>
  <si>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</si>
  <si>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</si>
  <si>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</si>
  <si>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</si>
  <si>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</si>
  <si>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</si>
  <si>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</si>
  <si>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</si>
  <si>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</si>
  <si>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</si>
  <si>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</si>
  <si>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</si>
  <si>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</si>
  <si>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</si>
  <si>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</si>
  <si>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</si>
  <si>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</si>
  <si>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</si>
  <si>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</si>
  <si>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</si>
  <si>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</si>
  <si>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</si>
  <si>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</si>
  <si>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</si>
  <si>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</si>
  <si>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</si>
  <si>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</si>
  <si>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</si>
  <si>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</si>
  <si>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</si>
  <si>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</si>
  <si>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</si>
  <si>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</si>
  <si>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</si>
  <si>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</si>
  <si>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</si>
  <si>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</si>
  <si>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</si>
  <si>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</si>
  <si>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</si>
  <si>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</si>
  <si>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</si>
  <si>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</si>
  <si>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</si>
  <si>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</si>
  <si>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</si>
  <si>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</si>
  <si>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</si>
  <si>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</si>
  <si>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</si>
  <si>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</si>
  <si>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</si>
  <si>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</si>
  <si>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</si>
  <si>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</si>
  <si>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</si>
  <si>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</si>
  <si>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</si>
  <si>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</si>
  <si>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</si>
  <si>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</si>
  <si>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</si>
  <si>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</si>
  <si>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</si>
  <si>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</si>
  <si>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</si>
  <si>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</si>
  <si>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</si>
  <si>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</si>
  <si>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</si>
  <si>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</si>
  <si>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</si>
  <si>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</si>
  <si>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</si>
  <si>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</si>
  <si>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</si>
  <si>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</si>
  <si>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</si>
  <si>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</si>
  <si>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</si>
  <si>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</si>
  <si>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</si>
  <si>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</si>
  <si>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</si>
  <si>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</si>
  <si>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</si>
  <si>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</si>
  <si>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</si>
  <si>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</si>
  <si>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</si>
  <si>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</si>
  <si>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</si>
  <si>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</si>
  <si>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</si>
  <si>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</si>
  <si>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</si>
  <si>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</si>
  <si>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</si>
  <si>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</si>
  <si>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</si>
  <si>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</si>
  <si>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</si>
  <si>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</si>
  <si>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</si>
  <si>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</si>
  <si>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</si>
  <si>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</si>
  <si>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</si>
  <si>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</si>
  <si>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</si>
  <si>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</si>
  <si>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</si>
  <si>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</si>
  <si>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</si>
  <si>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</si>
  <si>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</si>
  <si>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</si>
  <si>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</si>
  <si>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</si>
  <si>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</si>
  <si>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</si>
  <si>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</si>
  <si>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</si>
  <si>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</si>
  <si>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</si>
  <si>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</si>
  <si>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</si>
  <si>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</si>
  <si>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</si>
  <si>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</si>
  <si>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</si>
  <si>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</si>
  <si>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</si>
  <si>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</si>
  <si>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</si>
  <si>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</si>
  <si>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</si>
  <si>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</si>
  <si>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</si>
  <si>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</si>
  <si>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</si>
  <si>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</si>
  <si>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</si>
  <si>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</si>
  <si>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</si>
  <si>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</si>
  <si>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</si>
  <si>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</si>
  <si>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</si>
  <si>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</si>
  <si>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</si>
  <si>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</si>
  <si>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</si>
  <si>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</si>
  <si>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</si>
  <si>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</si>
  <si>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</si>
  <si>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</si>
  <si>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</si>
  <si>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</si>
  <si>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</si>
  <si>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</si>
  <si>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</si>
  <si>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</si>
  <si>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</si>
  <si>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</si>
  <si>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</si>
  <si>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</si>
  <si>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</si>
  <si>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</si>
  <si>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</si>
  <si>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</si>
  <si>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</si>
  <si>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</si>
  <si>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</si>
  <si>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</si>
  <si>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</si>
  <si>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</si>
  <si>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</si>
  <si>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</si>
  <si>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</si>
  <si>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</si>
  <si>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</si>
  <si>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</si>
  <si>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</si>
  <si>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</si>
  <si>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</si>
  <si>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</si>
  <si>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</si>
  <si>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</si>
  <si>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</si>
  <si>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</si>
  <si>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</si>
  <si>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</si>
  <si>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</si>
  <si>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</si>
  <si>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</si>
  <si>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</si>
  <si>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</si>
  <si>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</si>
  <si>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</si>
  <si>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</si>
  <si>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</si>
  <si>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</si>
  <si>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</si>
  <si>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</si>
  <si>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</si>
  <si>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</si>
  <si>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</si>
  <si>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</si>
  <si>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</si>
  <si>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</si>
  <si>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</si>
  <si>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</si>
  <si>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</si>
  <si>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</si>
  <si>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</si>
  <si>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</si>
  <si>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</si>
  <si>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</si>
  <si>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</si>
  <si>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</si>
  <si>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</si>
  <si>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</si>
  <si>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</si>
  <si>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</si>
  <si>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</si>
  <si>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</si>
  <si>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</si>
  <si>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</si>
  <si>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</si>
  <si>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</si>
  <si>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</si>
  <si>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</si>
  <si>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</si>
  <si>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</si>
  <si>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</si>
  <si>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</si>
  <si>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</si>
  <si>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</si>
  <si>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</si>
  <si>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</si>
  <si>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</si>
  <si>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</si>
  <si>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</si>
  <si>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</si>
  <si>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</si>
  <si>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</si>
  <si>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</si>
  <si>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</si>
  <si>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</si>
  <si>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</si>
  <si>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</si>
  <si>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</si>
  <si>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</si>
  <si>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</si>
  <si>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</si>
  <si>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</si>
  <si>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</si>
  <si>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</si>
  <si>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</si>
  <si>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</si>
  <si>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</si>
  <si>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</si>
  <si>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</si>
  <si>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</si>
  <si>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</si>
  <si>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</si>
  <si>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</si>
  <si>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</si>
  <si>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</si>
  <si>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</si>
  <si>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</si>
  <si>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</si>
  <si>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</si>
  <si>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</si>
  <si>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</si>
  <si>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</si>
  <si>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</si>
  <si>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</si>
  <si>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</si>
  <si>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</si>
  <si>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</si>
  <si>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</si>
  <si>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</si>
  <si>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</si>
  <si>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</si>
  <si>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</si>
  <si>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</si>
  <si>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</si>
  <si>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</si>
  <si>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</si>
  <si>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</si>
  <si>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</si>
  <si>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</si>
  <si>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</si>
  <si>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</si>
  <si>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</si>
  <si>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</si>
  <si>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</si>
  <si>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</si>
  <si>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</si>
  <si>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</si>
  <si>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</si>
  <si>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</si>
  <si>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</si>
  <si>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</si>
  <si>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</si>
  <si>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</si>
  <si>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</si>
  <si>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</si>
  <si>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</si>
  <si>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</si>
  <si>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</si>
  <si>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</si>
  <si>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</si>
  <si>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</si>
  <si>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</si>
  <si>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</si>
  <si>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</si>
  <si>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</si>
  <si>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</si>
  <si>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</si>
  <si>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</si>
  <si>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</si>
  <si>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</si>
  <si>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</si>
  <si>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</si>
  <si>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</si>
  <si>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</si>
  <si>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</si>
  <si>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</si>
  <si>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</si>
  <si>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</si>
  <si>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</si>
  <si>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</si>
  <si>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</si>
  <si>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</si>
  <si>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</si>
  <si>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</si>
  <si>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</si>
  <si>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</si>
  <si>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</si>
  <si>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</si>
  <si>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</si>
  <si>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</si>
  <si>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</si>
  <si>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</si>
  <si>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</si>
  <si>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</si>
  <si>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</si>
  <si>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</si>
  <si>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</si>
  <si>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</si>
  <si>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</si>
  <si>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</si>
  <si>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</si>
  <si>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</si>
  <si>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</si>
  <si>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</si>
  <si>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</si>
  <si>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</si>
  <si>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</si>
  <si>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</si>
  <si>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</si>
  <si>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</si>
  <si>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</si>
  <si>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</si>
  <si>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</si>
  <si>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</si>
  <si>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</si>
  <si>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</si>
  <si>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</si>
  <si>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</si>
  <si>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</si>
  <si>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</si>
  <si>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</si>
  <si>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</si>
  <si>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</si>
  <si>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</si>
  <si>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</si>
  <si>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</si>
  <si>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</si>
  <si>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</si>
  <si>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</si>
  <si>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</si>
  <si>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</si>
  <si>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</si>
  <si>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</si>
  <si>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</si>
  <si>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</si>
  <si>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</si>
  <si>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</si>
  <si>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</si>
  <si>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</si>
  <si>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</si>
  <si>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</si>
  <si>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</si>
  <si>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</si>
  <si>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</si>
  <si>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</si>
  <si>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</si>
  <si>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</si>
  <si>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</si>
  <si>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</si>
  <si>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</si>
  <si>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</si>
  <si>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</si>
  <si>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</si>
  <si>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</si>
  <si>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</si>
  <si>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</si>
  <si>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</si>
  <si>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</si>
  <si>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</si>
  <si>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</si>
  <si>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</si>
  <si>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</si>
  <si>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</si>
  <si>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</si>
  <si>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</si>
  <si>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</si>
  <si>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</si>
  <si>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</si>
  <si>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</si>
  <si>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</si>
  <si>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</si>
  <si>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</si>
  <si>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</si>
  <si>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</si>
  <si>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</si>
  <si>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</si>
  <si>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</si>
  <si>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</si>
  <si>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</si>
  <si>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</si>
  <si>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</si>
  <si>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</si>
  <si>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</si>
  <si>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</si>
  <si>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</si>
  <si>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</si>
  <si>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</si>
  <si>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</si>
  <si>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</si>
  <si>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</si>
  <si>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</si>
  <si>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</si>
  <si>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</si>
  <si>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</si>
  <si>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</si>
  <si>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</si>
  <si>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</si>
  <si>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</si>
  <si>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</si>
  <si>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</si>
  <si>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</si>
  <si>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</si>
  <si>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</si>
  <si>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</si>
  <si>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</si>
  <si>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</si>
  <si>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</si>
  <si>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</si>
  <si>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</si>
  <si>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</si>
  <si>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</si>
  <si>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</si>
  <si>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</si>
  <si>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</si>
  <si>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</si>
  <si>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</si>
  <si>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</si>
  <si>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</si>
  <si>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</si>
  <si>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</si>
  <si>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</si>
  <si>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</si>
  <si>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</si>
  <si>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</si>
  <si>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</si>
  <si>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</si>
  <si>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</si>
  <si>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</si>
  <si>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</si>
  <si>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</si>
  <si>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</si>
  <si>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</si>
  <si>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</si>
  <si>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</si>
  <si>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</si>
  <si>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</si>
  <si>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</si>
  <si>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</si>
  <si>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</si>
  <si>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</si>
  <si>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</si>
  <si>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</si>
  <si>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</si>
  <si>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</si>
  <si>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</si>
  <si>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</si>
  <si>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</si>
  <si>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</si>
  <si>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</si>
  <si>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</si>
  <si>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</si>
  <si>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</si>
  <si>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</si>
  <si>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</si>
  <si>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</si>
  <si>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</si>
  <si>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</si>
  <si>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</si>
  <si>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</si>
  <si>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</si>
  <si>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</si>
  <si>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</si>
  <si>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</si>
  <si>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</si>
  <si>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</si>
  <si>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</si>
  <si>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</si>
  <si>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</si>
  <si>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</si>
  <si>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</si>
  <si>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</si>
  <si>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</si>
  <si>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</si>
  <si>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</si>
  <si>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</si>
  <si>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</si>
  <si>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</si>
  <si>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</si>
  <si>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</si>
  <si>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</si>
  <si>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</si>
  <si>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</si>
  <si>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</si>
  <si>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</si>
  <si>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</si>
  <si>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</si>
  <si>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</si>
  <si>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</si>
  <si>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</si>
  <si>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</si>
  <si>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</si>
  <si>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</si>
  <si>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</si>
  <si>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</si>
  <si>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</si>
  <si>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</si>
  <si>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</si>
  <si>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</si>
  <si>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</si>
  <si>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</si>
  <si>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</si>
  <si>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</si>
  <si>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</si>
  <si>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</si>
  <si>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</si>
  <si>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</si>
  <si>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</si>
  <si>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</si>
  <si>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</si>
  <si>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</si>
  <si>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</si>
  <si>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</si>
  <si>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</si>
  <si>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</si>
  <si>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</si>
  <si>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</si>
  <si>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</si>
  <si>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</si>
  <si>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</si>
  <si>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</si>
  <si>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</si>
  <si>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</si>
  <si>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</si>
  <si>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</si>
  <si>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</si>
  <si>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</si>
  <si>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</si>
  <si>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</si>
  <si>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</si>
  <si>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</si>
  <si>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</si>
  <si>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</si>
  <si>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</si>
  <si>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</si>
  <si>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</si>
  <si>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</si>
  <si>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</si>
  <si>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</si>
  <si>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</si>
  <si>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</si>
  <si>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</si>
  <si>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</si>
  <si>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</si>
  <si>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</si>
  <si>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</si>
  <si>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</si>
  <si>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</si>
  <si>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</si>
  <si>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</si>
  <si>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</si>
  <si>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</si>
  <si>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</si>
  <si>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</si>
  <si>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</si>
  <si>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</si>
  <si>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</si>
  <si>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</si>
  <si>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</si>
  <si>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</si>
  <si>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</si>
  <si>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</si>
  <si>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</si>
  <si>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</si>
  <si>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</si>
  <si>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</si>
  <si>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</si>
  <si>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</si>
  <si>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</si>
  <si>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</si>
  <si>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</si>
  <si>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</si>
  <si>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</si>
  <si>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</si>
  <si>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</si>
  <si>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</si>
  <si>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</si>
  <si>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</si>
  <si>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</si>
  <si>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</si>
  <si>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</si>
  <si>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</si>
  <si>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</si>
  <si>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</si>
  <si>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</si>
  <si>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</si>
  <si>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</si>
  <si>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</si>
  <si>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</si>
  <si>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</si>
  <si>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</si>
  <si>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</si>
  <si>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</si>
  <si>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</si>
  <si>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</si>
  <si>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</si>
  <si>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</si>
  <si>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</si>
  <si>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</si>
  <si>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</si>
  <si>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</si>
  <si>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</si>
  <si>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</si>
  <si>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</si>
  <si>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</si>
  <si>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</si>
  <si>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</si>
  <si>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</si>
  <si>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</si>
  <si>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</si>
  <si>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</si>
  <si>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</si>
  <si>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</si>
  <si>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</si>
  <si>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</si>
  <si>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</si>
  <si>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</si>
  <si>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</si>
  <si>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</si>
  <si>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</si>
  <si>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</si>
  <si>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</si>
  <si>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</si>
  <si>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</si>
  <si>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</si>
  <si>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</si>
  <si>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</si>
  <si>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</si>
  <si>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</si>
  <si>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</si>
  <si>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</si>
  <si>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</si>
  <si>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</si>
  <si>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</si>
  <si>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</si>
  <si>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</si>
  <si>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</si>
  <si>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</si>
  <si>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</si>
  <si>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</si>
  <si>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</si>
  <si>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</si>
  <si>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</si>
  <si>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</si>
  <si>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</si>
  <si>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</si>
  <si>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</si>
  <si>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</si>
  <si>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</si>
  <si>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</si>
  <si>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</si>
  <si>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</si>
  <si>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</si>
  <si>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</si>
  <si>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</si>
  <si>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</si>
  <si>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</si>
  <si>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</si>
  <si>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</si>
  <si>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</si>
  <si>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</si>
  <si>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</si>
  <si>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</si>
  <si>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</si>
  <si>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</si>
  <si>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</si>
  <si>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</si>
  <si>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</si>
  <si>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</si>
  <si>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</si>
  <si>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</si>
  <si>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</si>
  <si>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</si>
  <si>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</si>
  <si>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</si>
  <si>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</si>
  <si>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</si>
  <si>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</si>
  <si>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</si>
  <si>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</si>
  <si>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</si>
  <si>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</si>
  <si>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</si>
  <si>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</si>
  <si>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</si>
  <si>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</si>
  <si>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</si>
  <si>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</si>
  <si>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</si>
  <si>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</si>
  <si>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</si>
  <si>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</si>
  <si>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</si>
  <si>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</si>
  <si>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</si>
  <si>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</si>
  <si>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</si>
  <si>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</si>
  <si>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</si>
  <si>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</si>
  <si>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</si>
  <si>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</si>
  <si>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</si>
  <si>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</si>
  <si>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</si>
  <si>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</si>
  <si>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</si>
  <si>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</si>
  <si>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</si>
  <si>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</si>
  <si>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</si>
  <si>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</si>
  <si>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</si>
  <si>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</si>
  <si>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</si>
  <si>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</si>
  <si>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</si>
  <si>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</si>
  <si>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</si>
  <si>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</si>
  <si>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</si>
  <si>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</si>
  <si>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</si>
  <si>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</si>
  <si>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</si>
  <si>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</si>
  <si>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</si>
  <si>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</si>
  <si>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</si>
  <si>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</si>
  <si>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</si>
  <si>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</si>
  <si>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</si>
  <si>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</si>
  <si>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</si>
  <si>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Гериатрия</t>
  </si>
  <si>
    <t>st38.001</t>
  </si>
  <si>
    <t>Соматические заболевания, осложненные старческой астенией</t>
  </si>
  <si>
    <t>31.01.2023 №1</t>
  </si>
  <si>
    <t xml:space="preserve">ИТОГО </t>
  </si>
  <si>
    <t>270239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</si>
</sst>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_-* #,##0_р_._-;\-* #,##0_р_._-;_-* &quot;-&quot;??_р_._-;_-@_-"/>
    <numFmt numFmtId="168" formatCode="#,##0_ ;\-#,##0\ "/>
    <numFmt numFmtId="169" formatCode="0.000"/>
    <numFmt numFmtId="170" formatCode="#,##0.00_ ;\-#,##0.00\ "/>
    <numFmt numFmtId="171" formatCode="0.0"/>
    <numFmt numFmtId="172" formatCode="0.0%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999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1">
    <xf numFmtId="0" fontId="0" fillId="0" borderId="0"/>
    <xf numFmtId="166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29" fillId="0" borderId="0"/>
    <xf numFmtId="0" fontId="47" fillId="0" borderId="0"/>
    <xf numFmtId="0" fontId="8" fillId="0" borderId="0"/>
    <xf numFmtId="0" fontId="48" fillId="0" borderId="0"/>
    <xf numFmtId="0" fontId="8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8" fillId="0" borderId="0"/>
    <xf numFmtId="0" fontId="48" fillId="0" borderId="0"/>
    <xf numFmtId="0" fontId="50" fillId="0" borderId="0"/>
    <xf numFmtId="0" fontId="9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48" fillId="0" borderId="0" quotePrefix="1" applyFont="0" applyFill="0" applyBorder="0" applyAlignment="0">
      <protection locked="0"/>
    </xf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8" fillId="0" borderId="0" quotePrefix="1" applyFont="0" applyFill="0" applyBorder="0" applyAlignment="0">
      <protection locked="0"/>
    </xf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</cellStyleXfs>
  <cellXfs count="288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5" fontId="4" fillId="0" borderId="0" xfId="0" applyNumberFormat="1" applyFont="1" applyFill="1" applyAlignment="1">
      <alignment horizontal="center"/>
    </xf>
    <xf numFmtId="167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2" fillId="0" borderId="0" xfId="1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41" fontId="13" fillId="0" borderId="0" xfId="4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/>
    <xf numFmtId="3" fontId="13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3" fillId="0" borderId="0" xfId="4" applyNumberFormat="1" applyFont="1" applyFill="1" applyBorder="1" applyAlignment="1">
      <alignment horizontal="center" vertical="center" wrapText="1"/>
    </xf>
    <xf numFmtId="4" fontId="13" fillId="0" borderId="0" xfId="4" applyNumberFormat="1" applyFont="1" applyFill="1" applyBorder="1" applyAlignment="1">
      <alignment horizontal="center" vertical="center" wrapText="1"/>
    </xf>
    <xf numFmtId="168" fontId="13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7" fontId="4" fillId="0" borderId="0" xfId="1" applyNumberFormat="1" applyFont="1" applyFill="1" applyBorder="1" applyAlignment="1"/>
    <xf numFmtId="167" fontId="13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 wrapText="1"/>
    </xf>
    <xf numFmtId="167" fontId="9" fillId="0" borderId="0" xfId="1" applyNumberFormat="1" applyFont="1" applyFill="1" applyBorder="1" applyAlignment="1">
      <alignment horizontal="center" wrapText="1"/>
    </xf>
    <xf numFmtId="0" fontId="14" fillId="0" borderId="0" xfId="4" applyFont="1" applyFill="1" applyBorder="1" applyAlignment="1">
      <alignment vertical="center" wrapText="1"/>
    </xf>
    <xf numFmtId="167" fontId="9" fillId="0" borderId="0" xfId="1" applyNumberFormat="1" applyFont="1" applyFill="1" applyBorder="1" applyAlignment="1">
      <alignment horizontal="center"/>
    </xf>
    <xf numFmtId="167" fontId="4" fillId="0" borderId="0" xfId="1" applyNumberFormat="1" applyFont="1" applyFill="1" applyAlignment="1">
      <alignment horizontal="center"/>
    </xf>
    <xf numFmtId="0" fontId="15" fillId="0" borderId="0" xfId="0" applyFont="1" applyFill="1"/>
    <xf numFmtId="0" fontId="16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7" fillId="0" borderId="0" xfId="0" applyFont="1" applyFill="1"/>
    <xf numFmtId="49" fontId="20" fillId="0" borderId="5" xfId="4" applyNumberFormat="1" applyFont="1" applyFill="1" applyBorder="1" applyAlignment="1">
      <alignment vertical="center" wrapText="1"/>
    </xf>
    <xf numFmtId="49" fontId="20" fillId="0" borderId="3" xfId="4" applyNumberFormat="1" applyFont="1" applyFill="1" applyBorder="1" applyAlignment="1">
      <alignment vertical="center" wrapText="1"/>
    </xf>
    <xf numFmtId="49" fontId="20" fillId="0" borderId="6" xfId="4" applyNumberFormat="1" applyFont="1" applyFill="1" applyBorder="1" applyAlignment="1">
      <alignment vertical="center" wrapText="1"/>
    </xf>
    <xf numFmtId="0" fontId="17" fillId="0" borderId="2" xfId="0" applyFont="1" applyFill="1" applyBorder="1"/>
    <xf numFmtId="1" fontId="24" fillId="0" borderId="2" xfId="4" applyNumberFormat="1" applyFont="1" applyFill="1" applyBorder="1" applyAlignment="1">
      <alignment horizontal="center" vertical="center" wrapText="1"/>
    </xf>
    <xf numFmtId="1" fontId="25" fillId="0" borderId="2" xfId="4" applyNumberFormat="1" applyFont="1" applyFill="1" applyBorder="1" applyAlignment="1">
      <alignment horizontal="center" vertical="center" wrapText="1"/>
    </xf>
    <xf numFmtId="1" fontId="25" fillId="0" borderId="5" xfId="4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0" fillId="0" borderId="15" xfId="0" applyFill="1" applyBorder="1" applyAlignment="1">
      <alignment horizontal="center" vertical="center"/>
    </xf>
    <xf numFmtId="0" fontId="18" fillId="0" borderId="3" xfId="4" applyFont="1" applyFill="1" applyBorder="1" applyAlignment="1">
      <alignment horizontal="center" vertical="center" wrapText="1"/>
    </xf>
    <xf numFmtId="165" fontId="18" fillId="0" borderId="3" xfId="3" applyNumberFormat="1" applyFont="1" applyFill="1" applyBorder="1" applyAlignment="1">
      <alignment horizontal="center" vertical="center" wrapText="1"/>
    </xf>
    <xf numFmtId="164" fontId="18" fillId="0" borderId="13" xfId="3" applyNumberFormat="1" applyFont="1" applyFill="1" applyBorder="1" applyAlignment="1">
      <alignment horizontal="center" vertical="center" wrapText="1"/>
    </xf>
    <xf numFmtId="164" fontId="18" fillId="0" borderId="15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169" fontId="22" fillId="0" borderId="2" xfId="4" applyNumberFormat="1" applyFont="1" applyFill="1" applyBorder="1" applyAlignment="1">
      <alignment horizontal="center" vertical="center" wrapText="1"/>
    </xf>
    <xf numFmtId="169" fontId="21" fillId="0" borderId="2" xfId="4" applyNumberFormat="1" applyFont="1" applyFill="1" applyBorder="1" applyAlignment="1">
      <alignment horizontal="center" vertical="center" wrapText="1"/>
    </xf>
    <xf numFmtId="169" fontId="22" fillId="0" borderId="5" xfId="4" applyNumberFormat="1" applyFont="1" applyFill="1" applyBorder="1" applyAlignment="1">
      <alignment horizontal="center" vertical="center" wrapText="1"/>
    </xf>
    <xf numFmtId="1" fontId="22" fillId="0" borderId="15" xfId="4" applyNumberFormat="1" applyFont="1" applyFill="1" applyBorder="1" applyAlignment="1">
      <alignment horizontal="center" vertical="center" wrapText="1"/>
    </xf>
    <xf numFmtId="169" fontId="22" fillId="0" borderId="13" xfId="4" applyNumberFormat="1" applyFont="1" applyFill="1" applyBorder="1" applyAlignment="1">
      <alignment horizontal="center" vertical="center" wrapText="1"/>
    </xf>
    <xf numFmtId="169" fontId="21" fillId="0" borderId="13" xfId="4" applyNumberFormat="1" applyFont="1" applyFill="1" applyBorder="1" applyAlignment="1">
      <alignment horizontal="center" vertical="center" wrapText="1"/>
    </xf>
    <xf numFmtId="169" fontId="22" fillId="0" borderId="15" xfId="4" applyNumberFormat="1" applyFont="1" applyFill="1" applyBorder="1" applyAlignment="1">
      <alignment horizontal="center" vertical="center" wrapText="1"/>
    </xf>
    <xf numFmtId="169" fontId="22" fillId="0" borderId="14" xfId="4" applyNumberFormat="1" applyFont="1" applyFill="1" applyBorder="1" applyAlignment="1">
      <alignment horizontal="center" vertical="center" wrapText="1"/>
    </xf>
    <xf numFmtId="169" fontId="22" fillId="0" borderId="16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168" fontId="27" fillId="0" borderId="3" xfId="1" applyNumberFormat="1" applyFont="1" applyFill="1" applyBorder="1" applyAlignment="1">
      <alignment vertical="center" wrapText="1"/>
    </xf>
    <xf numFmtId="166" fontId="18" fillId="0" borderId="15" xfId="1" applyFont="1" applyFill="1" applyBorder="1" applyAlignment="1">
      <alignment vertical="center" wrapText="1"/>
    </xf>
    <xf numFmtId="2" fontId="27" fillId="0" borderId="2" xfId="0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7" fillId="0" borderId="3" xfId="4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4" fontId="27" fillId="0" borderId="3" xfId="3" applyNumberFormat="1" applyFont="1" applyFill="1" applyBorder="1" applyAlignment="1">
      <alignment horizontal="center" vertical="center" wrapText="1"/>
    </xf>
    <xf numFmtId="4" fontId="27" fillId="0" borderId="6" xfId="3" applyNumberFormat="1" applyFont="1" applyFill="1" applyBorder="1" applyAlignment="1">
      <alignment horizontal="center" vertical="center" wrapText="1"/>
    </xf>
    <xf numFmtId="165" fontId="27" fillId="0" borderId="2" xfId="4" applyNumberFormat="1" applyFont="1" applyFill="1" applyBorder="1" applyAlignment="1">
      <alignment horizontal="center" vertical="center" wrapText="1"/>
    </xf>
    <xf numFmtId="165" fontId="27" fillId="0" borderId="2" xfId="3" applyNumberFormat="1" applyFont="1" applyFill="1" applyBorder="1" applyAlignment="1">
      <alignment horizontal="center" vertical="center" wrapText="1"/>
    </xf>
    <xf numFmtId="169" fontId="20" fillId="0" borderId="5" xfId="4" applyNumberFormat="1" applyFont="1" applyFill="1" applyBorder="1" applyAlignment="1">
      <alignment horizontal="center" vertical="center" wrapText="1"/>
    </xf>
    <xf numFmtId="168" fontId="27" fillId="0" borderId="2" xfId="4" applyNumberFormat="1" applyFont="1" applyFill="1" applyBorder="1" applyAlignment="1">
      <alignment vertical="center" wrapText="1"/>
    </xf>
    <xf numFmtId="165" fontId="27" fillId="0" borderId="13" xfId="5" applyNumberFormat="1" applyFont="1" applyFill="1" applyBorder="1" applyAlignment="1">
      <alignment horizontal="center" vertical="center" wrapText="1"/>
    </xf>
    <xf numFmtId="165" fontId="27" fillId="0" borderId="5" xfId="4" applyNumberFormat="1" applyFont="1" applyFill="1" applyBorder="1" applyAlignment="1">
      <alignment horizontal="center" vertical="center" wrapText="1"/>
    </xf>
    <xf numFmtId="165" fontId="27" fillId="0" borderId="2" xfId="5" applyNumberFormat="1" applyFont="1" applyFill="1" applyBorder="1" applyAlignment="1">
      <alignment horizontal="center" vertical="center" wrapText="1"/>
    </xf>
    <xf numFmtId="165" fontId="27" fillId="0" borderId="3" xfId="4" applyNumberFormat="1" applyFont="1" applyFill="1" applyBorder="1" applyAlignment="1">
      <alignment horizontal="center" vertical="center" wrapText="1"/>
    </xf>
    <xf numFmtId="165" fontId="27" fillId="0" borderId="5" xfId="3" applyNumberFormat="1" applyFont="1" applyFill="1" applyBorder="1" applyAlignment="1">
      <alignment horizontal="center" vertical="center" wrapText="1"/>
    </xf>
    <xf numFmtId="165" fontId="30" fillId="0" borderId="5" xfId="4" applyNumberFormat="1" applyFont="1" applyFill="1" applyBorder="1" applyAlignment="1">
      <alignment horizontal="center" vertical="center" wrapText="1"/>
    </xf>
    <xf numFmtId="168" fontId="27" fillId="0" borderId="2" xfId="4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3" fontId="27" fillId="0" borderId="2" xfId="4" applyNumberFormat="1" applyFont="1" applyFill="1" applyBorder="1" applyAlignment="1">
      <alignment horizontal="right" vertical="center" wrapText="1"/>
    </xf>
    <xf numFmtId="0" fontId="27" fillId="0" borderId="2" xfId="4" applyNumberFormat="1" applyFont="1" applyFill="1" applyBorder="1" applyAlignment="1">
      <alignment horizontal="center" vertical="center" wrapText="1"/>
    </xf>
    <xf numFmtId="10" fontId="31" fillId="0" borderId="2" xfId="0" applyNumberFormat="1" applyFont="1" applyFill="1" applyBorder="1"/>
    <xf numFmtId="165" fontId="32" fillId="0" borderId="2" xfId="4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5" fontId="33" fillId="0" borderId="2" xfId="4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center" vertical="center" wrapText="1"/>
    </xf>
    <xf numFmtId="165" fontId="32" fillId="0" borderId="2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/>
    <xf numFmtId="165" fontId="18" fillId="0" borderId="2" xfId="4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vertical="center" wrapText="1"/>
    </xf>
    <xf numFmtId="0" fontId="4" fillId="0" borderId="4" xfId="0" applyFont="1" applyFill="1" applyBorder="1"/>
    <xf numFmtId="0" fontId="27" fillId="0" borderId="17" xfId="3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27" fillId="0" borderId="17" xfId="0" applyNumberFormat="1" applyFont="1" applyFill="1" applyBorder="1" applyAlignment="1">
      <alignment horizontal="center" vertical="center" wrapText="1"/>
    </xf>
    <xf numFmtId="4" fontId="27" fillId="0" borderId="17" xfId="3" applyNumberFormat="1" applyFont="1" applyFill="1" applyBorder="1" applyAlignment="1">
      <alignment horizontal="center" vertical="center" wrapText="1"/>
    </xf>
    <xf numFmtId="4" fontId="27" fillId="0" borderId="12" xfId="3" applyNumberFormat="1" applyFont="1" applyFill="1" applyBorder="1" applyAlignment="1">
      <alignment horizontal="center" vertical="center" wrapText="1"/>
    </xf>
    <xf numFmtId="165" fontId="27" fillId="0" borderId="4" xfId="4" applyNumberFormat="1" applyFont="1" applyFill="1" applyBorder="1" applyAlignment="1">
      <alignment horizontal="center" vertical="center" wrapText="1"/>
    </xf>
    <xf numFmtId="169" fontId="20" fillId="0" borderId="8" xfId="4" applyNumberFormat="1" applyFont="1" applyFill="1" applyBorder="1" applyAlignment="1">
      <alignment horizontal="center" vertical="center" wrapText="1"/>
    </xf>
    <xf numFmtId="165" fontId="27" fillId="0" borderId="4" xfId="5" applyNumberFormat="1" applyFont="1" applyFill="1" applyBorder="1" applyAlignment="1">
      <alignment horizontal="center" vertical="center" wrapText="1"/>
    </xf>
    <xf numFmtId="165" fontId="27" fillId="0" borderId="8" xfId="4" applyNumberFormat="1" applyFont="1" applyFill="1" applyBorder="1" applyAlignment="1">
      <alignment horizontal="center" vertical="center" wrapText="1"/>
    </xf>
    <xf numFmtId="165" fontId="27" fillId="0" borderId="17" xfId="4" applyNumberFormat="1" applyFont="1" applyFill="1" applyBorder="1" applyAlignment="1">
      <alignment horizontal="center" vertical="center" wrapText="1"/>
    </xf>
    <xf numFmtId="0" fontId="11" fillId="0" borderId="2" xfId="0" applyFont="1" applyFill="1" applyBorder="1"/>
    <xf numFmtId="0" fontId="27" fillId="0" borderId="2" xfId="3" applyFont="1" applyFill="1" applyBorder="1" applyAlignment="1">
      <alignment vertical="center" wrapText="1"/>
    </xf>
    <xf numFmtId="4" fontId="27" fillId="0" borderId="2" xfId="3" applyNumberFormat="1" applyFont="1" applyFill="1" applyBorder="1" applyAlignment="1">
      <alignment horizontal="center" vertical="center" wrapText="1"/>
    </xf>
    <xf numFmtId="169" fontId="20" fillId="0" borderId="2" xfId="4" applyNumberFormat="1" applyFont="1" applyFill="1" applyBorder="1" applyAlignment="1">
      <alignment horizontal="center" vertical="center" wrapText="1"/>
    </xf>
    <xf numFmtId="0" fontId="3" fillId="0" borderId="18" xfId="0" applyFont="1" applyFill="1" applyBorder="1"/>
    <xf numFmtId="0" fontId="4" fillId="0" borderId="13" xfId="0" applyFont="1" applyFill="1" applyBorder="1"/>
    <xf numFmtId="0" fontId="27" fillId="0" borderId="15" xfId="3" applyFont="1" applyFill="1" applyBorder="1" applyAlignment="1">
      <alignment vertical="center" wrapText="1"/>
    </xf>
    <xf numFmtId="0" fontId="27" fillId="0" borderId="13" xfId="0" applyFont="1" applyFill="1" applyBorder="1" applyAlignment="1">
      <alignment horizontal="center" vertical="center" wrapText="1"/>
    </xf>
    <xf numFmtId="2" fontId="27" fillId="0" borderId="13" xfId="0" applyNumberFormat="1" applyFont="1" applyFill="1" applyBorder="1" applyAlignment="1">
      <alignment horizontal="center" vertical="center" wrapText="1"/>
    </xf>
    <xf numFmtId="2" fontId="27" fillId="0" borderId="15" xfId="0" applyNumberFormat="1" applyFont="1" applyFill="1" applyBorder="1" applyAlignment="1">
      <alignment horizontal="center" vertical="center" wrapText="1"/>
    </xf>
    <xf numFmtId="4" fontId="27" fillId="0" borderId="15" xfId="3" applyNumberFormat="1" applyFont="1" applyFill="1" applyBorder="1" applyAlignment="1">
      <alignment horizontal="center" vertical="center" wrapText="1"/>
    </xf>
    <xf numFmtId="4" fontId="27" fillId="0" borderId="16" xfId="3" applyNumberFormat="1" applyFont="1" applyFill="1" applyBorder="1" applyAlignment="1">
      <alignment horizontal="center" vertical="center" wrapText="1"/>
    </xf>
    <xf numFmtId="165" fontId="27" fillId="0" borderId="13" xfId="4" applyNumberFormat="1" applyFont="1" applyFill="1" applyBorder="1" applyAlignment="1">
      <alignment horizontal="center" vertical="center" wrapText="1"/>
    </xf>
    <xf numFmtId="169" fontId="20" fillId="0" borderId="14" xfId="4" applyNumberFormat="1" applyFont="1" applyFill="1" applyBorder="1" applyAlignment="1">
      <alignment horizontal="center" vertical="center" wrapText="1"/>
    </xf>
    <xf numFmtId="165" fontId="27" fillId="0" borderId="14" xfId="4" applyNumberFormat="1" applyFont="1" applyFill="1" applyBorder="1" applyAlignment="1">
      <alignment horizontal="center" vertical="center" wrapText="1"/>
    </xf>
    <xf numFmtId="165" fontId="27" fillId="0" borderId="15" xfId="4" applyNumberFormat="1" applyFont="1" applyFill="1" applyBorder="1" applyAlignment="1">
      <alignment horizontal="center" vertical="center" wrapText="1"/>
    </xf>
    <xf numFmtId="171" fontId="27" fillId="0" borderId="2" xfId="0" applyNumberFormat="1" applyFont="1" applyFill="1" applyBorder="1" applyAlignment="1">
      <alignment horizontal="center" vertical="center" wrapText="1"/>
    </xf>
    <xf numFmtId="165" fontId="34" fillId="0" borderId="2" xfId="4" applyNumberFormat="1" applyFont="1" applyFill="1" applyBorder="1" applyAlignment="1">
      <alignment horizontal="center" vertical="center" wrapText="1"/>
    </xf>
    <xf numFmtId="2" fontId="35" fillId="0" borderId="3" xfId="0" applyNumberFormat="1" applyFont="1" applyFill="1" applyBorder="1" applyAlignment="1">
      <alignment horizontal="center" vertical="center" wrapText="1"/>
    </xf>
    <xf numFmtId="2" fontId="35" fillId="0" borderId="2" xfId="0" applyNumberFormat="1" applyFont="1" applyFill="1" applyBorder="1" applyAlignment="1">
      <alignment horizontal="center" vertical="center" wrapText="1"/>
    </xf>
    <xf numFmtId="1" fontId="27" fillId="0" borderId="2" xfId="4" applyNumberFormat="1" applyFont="1" applyFill="1" applyBorder="1" applyAlignment="1">
      <alignment horizontal="center" vertical="center" wrapText="1"/>
    </xf>
    <xf numFmtId="0" fontId="19" fillId="0" borderId="3" xfId="3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70" fontId="27" fillId="0" borderId="2" xfId="4" applyNumberFormat="1" applyFont="1" applyFill="1" applyBorder="1" applyAlignment="1">
      <alignment horizontal="center" vertical="center" wrapText="1"/>
    </xf>
    <xf numFmtId="165" fontId="18" fillId="0" borderId="3" xfId="4" applyNumberFormat="1" applyFont="1" applyFill="1" applyBorder="1" applyAlignment="1">
      <alignment horizontal="center" vertical="center" wrapText="1"/>
    </xf>
    <xf numFmtId="165" fontId="27" fillId="0" borderId="5" xfId="5" applyNumberFormat="1" applyFont="1" applyFill="1" applyBorder="1" applyAlignment="1">
      <alignment horizontal="center" vertical="center" wrapText="1"/>
    </xf>
    <xf numFmtId="4" fontId="27" fillId="0" borderId="3" xfId="4" applyNumberFormat="1" applyFont="1" applyFill="1" applyBorder="1" applyAlignment="1">
      <alignment horizontal="center" vertical="center" wrapText="1"/>
    </xf>
    <xf numFmtId="4" fontId="27" fillId="0" borderId="6" xfId="4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/>
    <xf numFmtId="0" fontId="0" fillId="0" borderId="2" xfId="0" applyFill="1" applyBorder="1" applyAlignment="1">
      <alignment wrapText="1"/>
    </xf>
    <xf numFmtId="0" fontId="36" fillId="0" borderId="2" xfId="0" applyFont="1" applyFill="1" applyBorder="1" applyAlignment="1">
      <alignment wrapText="1"/>
    </xf>
    <xf numFmtId="165" fontId="27" fillId="0" borderId="3" xfId="3" applyNumberFormat="1" applyFont="1" applyFill="1" applyBorder="1" applyAlignment="1">
      <alignment vertical="center" wrapText="1"/>
    </xf>
    <xf numFmtId="0" fontId="17" fillId="0" borderId="2" xfId="3" applyFont="1" applyFill="1" applyBorder="1" applyAlignment="1">
      <alignment horizontal="center" vertical="center"/>
    </xf>
    <xf numFmtId="168" fontId="27" fillId="0" borderId="2" xfId="1" applyNumberFormat="1" applyFont="1" applyFill="1" applyBorder="1" applyAlignment="1">
      <alignment vertical="center" wrapText="1"/>
    </xf>
    <xf numFmtId="0" fontId="4" fillId="0" borderId="0" xfId="0" applyFont="1" applyFill="1" applyBorder="1"/>
    <xf numFmtId="1" fontId="20" fillId="0" borderId="2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8" fillId="0" borderId="2" xfId="0" applyFont="1" applyFill="1" applyBorder="1"/>
    <xf numFmtId="2" fontId="39" fillId="0" borderId="2" xfId="0" applyNumberFormat="1" applyFont="1" applyFill="1" applyBorder="1" applyAlignment="1">
      <alignment horizontal="center" vertical="center" wrapText="1"/>
    </xf>
    <xf numFmtId="2" fontId="39" fillId="0" borderId="3" xfId="0" applyNumberFormat="1" applyFont="1" applyFill="1" applyBorder="1" applyAlignment="1">
      <alignment horizontal="center" vertical="center" wrapText="1"/>
    </xf>
    <xf numFmtId="172" fontId="31" fillId="0" borderId="2" xfId="0" applyNumberFormat="1" applyFont="1" applyFill="1" applyBorder="1"/>
    <xf numFmtId="2" fontId="19" fillId="0" borderId="3" xfId="0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19" fillId="0" borderId="3" xfId="3" applyFont="1" applyFill="1" applyBorder="1" applyAlignment="1">
      <alignment horizontal="center" vertical="center"/>
    </xf>
    <xf numFmtId="4" fontId="19" fillId="0" borderId="3" xfId="3" applyNumberFormat="1" applyFont="1" applyFill="1" applyBorder="1" applyAlignment="1">
      <alignment horizontal="center" vertical="center" wrapText="1"/>
    </xf>
    <xf numFmtId="4" fontId="19" fillId="0" borderId="6" xfId="3" applyNumberFormat="1" applyFont="1" applyFill="1" applyBorder="1" applyAlignment="1">
      <alignment horizontal="center" vertical="center" wrapText="1"/>
    </xf>
    <xf numFmtId="165" fontId="19" fillId="0" borderId="4" xfId="4" applyNumberFormat="1" applyFont="1" applyFill="1" applyBorder="1" applyAlignment="1">
      <alignment horizontal="center" vertical="center" wrapText="1"/>
    </xf>
    <xf numFmtId="165" fontId="19" fillId="0" borderId="4" xfId="5" applyNumberFormat="1" applyFont="1" applyFill="1" applyBorder="1" applyAlignment="1">
      <alignment horizontal="center" vertical="center" wrapText="1"/>
    </xf>
    <xf numFmtId="165" fontId="19" fillId="0" borderId="2" xfId="4" applyNumberFormat="1" applyFont="1" applyFill="1" applyBorder="1" applyAlignment="1">
      <alignment horizontal="center" vertical="center" wrapText="1"/>
    </xf>
    <xf numFmtId="165" fontId="19" fillId="0" borderId="17" xfId="4" applyNumberFormat="1" applyFont="1" applyFill="1" applyBorder="1" applyAlignment="1">
      <alignment horizontal="center" vertical="center" wrapText="1"/>
    </xf>
    <xf numFmtId="164" fontId="45" fillId="0" borderId="2" xfId="3" applyNumberFormat="1" applyFont="1" applyFill="1" applyBorder="1" applyAlignment="1">
      <alignment horizontal="center" vertical="center" wrapText="1"/>
    </xf>
    <xf numFmtId="1" fontId="20" fillId="0" borderId="9" xfId="4" applyNumberFormat="1" applyFont="1" applyFill="1" applyBorder="1" applyAlignment="1">
      <alignment vertical="center" wrapText="1"/>
    </xf>
    <xf numFmtId="1" fontId="20" fillId="0" borderId="11" xfId="4" applyNumberFormat="1" applyFont="1" applyFill="1" applyBorder="1" applyAlignment="1">
      <alignment vertical="center" wrapText="1"/>
    </xf>
    <xf numFmtId="1" fontId="20" fillId="0" borderId="12" xfId="4" applyNumberFormat="1" applyFont="1" applyFill="1" applyBorder="1" applyAlignment="1">
      <alignment vertical="center" wrapText="1"/>
    </xf>
    <xf numFmtId="1" fontId="21" fillId="0" borderId="12" xfId="4" applyNumberFormat="1" applyFont="1" applyFill="1" applyBorder="1" applyAlignment="1">
      <alignment vertical="center" wrapText="1"/>
    </xf>
    <xf numFmtId="1" fontId="20" fillId="0" borderId="8" xfId="4" applyNumberFormat="1" applyFont="1" applyFill="1" applyBorder="1" applyAlignment="1">
      <alignment vertical="center" wrapText="1"/>
    </xf>
    <xf numFmtId="0" fontId="28" fillId="0" borderId="15" xfId="0" applyFont="1" applyFill="1" applyBorder="1" applyAlignment="1">
      <alignment horizontal="center" vertical="center"/>
    </xf>
    <xf numFmtId="164" fontId="27" fillId="0" borderId="13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69" fontId="21" fillId="0" borderId="5" xfId="4" applyNumberFormat="1" applyFont="1" applyFill="1" applyBorder="1" applyAlignment="1">
      <alignment horizontal="center" vertical="center" wrapText="1"/>
    </xf>
    <xf numFmtId="1" fontId="20" fillId="0" borderId="2" xfId="5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right" vertical="center" wrapText="1"/>
    </xf>
    <xf numFmtId="169" fontId="20" fillId="0" borderId="6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2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0" fontId="37" fillId="0" borderId="2" xfId="0" applyFont="1" applyFill="1" applyBorder="1"/>
    <xf numFmtId="3" fontId="10" fillId="0" borderId="2" xfId="0" applyNumberFormat="1" applyFont="1" applyFill="1" applyBorder="1" applyAlignment="1">
      <alignment vertical="center"/>
    </xf>
    <xf numFmtId="2" fontId="18" fillId="0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17" fillId="2" borderId="3" xfId="3" applyFont="1" applyFill="1" applyBorder="1" applyAlignment="1">
      <alignment horizontal="center" vertical="center"/>
    </xf>
    <xf numFmtId="0" fontId="17" fillId="2" borderId="3" xfId="4" applyFont="1" applyFill="1" applyBorder="1" applyAlignment="1">
      <alignment horizontal="center" vertical="center"/>
    </xf>
    <xf numFmtId="0" fontId="18" fillId="2" borderId="3" xfId="4" applyFont="1" applyFill="1" applyBorder="1" applyAlignment="1">
      <alignment vertical="center" wrapText="1"/>
    </xf>
    <xf numFmtId="168" fontId="27" fillId="2" borderId="3" xfId="1" applyNumberFormat="1" applyFont="1" applyFill="1" applyBorder="1" applyAlignment="1">
      <alignment vertical="center" wrapText="1"/>
    </xf>
    <xf numFmtId="164" fontId="18" fillId="2" borderId="13" xfId="3" applyNumberFormat="1" applyFont="1" applyFill="1" applyBorder="1" applyAlignment="1">
      <alignment horizontal="center" vertical="center" wrapText="1"/>
    </xf>
    <xf numFmtId="166" fontId="18" fillId="2" borderId="13" xfId="1" applyFont="1" applyFill="1" applyBorder="1" applyAlignment="1">
      <alignment vertical="center" wrapText="1"/>
    </xf>
    <xf numFmtId="0" fontId="3" fillId="2" borderId="2" xfId="0" applyFont="1" applyFill="1" applyBorder="1"/>
    <xf numFmtId="164" fontId="18" fillId="2" borderId="3" xfId="3" applyNumberFormat="1" applyFont="1" applyFill="1" applyBorder="1" applyAlignment="1">
      <alignment horizontal="center" vertical="center" wrapText="1"/>
    </xf>
    <xf numFmtId="164" fontId="18" fillId="2" borderId="6" xfId="3" applyNumberFormat="1" applyFont="1" applyFill="1" applyBorder="1" applyAlignment="1">
      <alignment horizontal="center" vertical="center" wrapText="1"/>
    </xf>
    <xf numFmtId="165" fontId="18" fillId="2" borderId="2" xfId="4" applyNumberFormat="1" applyFont="1" applyFill="1" applyBorder="1" applyAlignment="1">
      <alignment horizontal="center" vertical="center" wrapText="1"/>
    </xf>
    <xf numFmtId="2" fontId="2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/>
    <xf numFmtId="4" fontId="27" fillId="2" borderId="3" xfId="3" applyNumberFormat="1" applyFont="1" applyFill="1" applyBorder="1" applyAlignment="1">
      <alignment horizontal="center" vertical="center" wrapText="1"/>
    </xf>
    <xf numFmtId="4" fontId="27" fillId="2" borderId="6" xfId="3" applyNumberFormat="1" applyFont="1" applyFill="1" applyBorder="1" applyAlignment="1">
      <alignment horizontal="center" vertical="center" wrapText="1"/>
    </xf>
    <xf numFmtId="0" fontId="13" fillId="2" borderId="3" xfId="3" applyFont="1" applyFill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/>
    </xf>
    <xf numFmtId="4" fontId="18" fillId="2" borderId="3" xfId="3" applyNumberFormat="1" applyFont="1" applyFill="1" applyBorder="1" applyAlignment="1">
      <alignment horizontal="center" vertical="center" wrapText="1"/>
    </xf>
    <xf numFmtId="0" fontId="18" fillId="2" borderId="3" xfId="3" applyFont="1" applyFill="1" applyBorder="1" applyAlignment="1">
      <alignment vertical="center" wrapText="1"/>
    </xf>
    <xf numFmtId="0" fontId="18" fillId="2" borderId="3" xfId="3" applyFont="1" applyFill="1" applyBorder="1" applyAlignment="1">
      <alignment horizontal="left" vertical="center" wrapText="1"/>
    </xf>
    <xf numFmtId="165" fontId="18" fillId="2" borderId="2" xfId="3" applyNumberFormat="1" applyFont="1" applyFill="1" applyBorder="1" applyAlignment="1">
      <alignment horizontal="center" vertical="center" wrapText="1"/>
    </xf>
    <xf numFmtId="165" fontId="18" fillId="2" borderId="3" xfId="4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/>
    </xf>
    <xf numFmtId="0" fontId="13" fillId="2" borderId="2" xfId="4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 wrapText="1"/>
    </xf>
    <xf numFmtId="168" fontId="27" fillId="2" borderId="2" xfId="1" applyNumberFormat="1" applyFont="1" applyFill="1" applyBorder="1" applyAlignment="1">
      <alignment vertical="center" wrapText="1"/>
    </xf>
    <xf numFmtId="4" fontId="18" fillId="2" borderId="2" xfId="3" applyNumberFormat="1" applyFont="1" applyFill="1" applyBorder="1" applyAlignment="1">
      <alignment horizontal="center" vertical="center" wrapText="1"/>
    </xf>
    <xf numFmtId="4" fontId="27" fillId="2" borderId="2" xfId="3" applyNumberFormat="1" applyFont="1" applyFill="1" applyBorder="1" applyAlignment="1">
      <alignment horizontal="center" vertical="center" wrapText="1"/>
    </xf>
    <xf numFmtId="4" fontId="40" fillId="2" borderId="3" xfId="3" applyNumberFormat="1" applyFont="1" applyFill="1" applyBorder="1" applyAlignment="1">
      <alignment horizontal="center" vertical="center" wrapText="1"/>
    </xf>
    <xf numFmtId="0" fontId="41" fillId="2" borderId="3" xfId="3" applyFont="1" applyFill="1" applyBorder="1" applyAlignment="1">
      <alignment horizontal="center" vertical="center"/>
    </xf>
    <xf numFmtId="0" fontId="41" fillId="2" borderId="3" xfId="4" applyFont="1" applyFill="1" applyBorder="1" applyAlignment="1">
      <alignment horizontal="center" vertical="center"/>
    </xf>
    <xf numFmtId="0" fontId="41" fillId="2" borderId="3" xfId="3" applyFont="1" applyFill="1" applyBorder="1" applyAlignment="1">
      <alignment vertical="center" wrapText="1"/>
    </xf>
    <xf numFmtId="2" fontId="41" fillId="2" borderId="2" xfId="0" applyNumberFormat="1" applyFont="1" applyFill="1" applyBorder="1" applyAlignment="1">
      <alignment horizontal="center" vertical="center" wrapText="1"/>
    </xf>
    <xf numFmtId="4" fontId="19" fillId="2" borderId="3" xfId="3" applyNumberFormat="1" applyFont="1" applyFill="1" applyBorder="1" applyAlignment="1">
      <alignment horizontal="center" vertical="center" wrapText="1"/>
    </xf>
    <xf numFmtId="4" fontId="19" fillId="2" borderId="6" xfId="3" applyNumberFormat="1" applyFont="1" applyFill="1" applyBorder="1" applyAlignment="1">
      <alignment horizontal="center" vertical="center" wrapText="1"/>
    </xf>
    <xf numFmtId="14" fontId="43" fillId="2" borderId="5" xfId="0" applyNumberFormat="1" applyFont="1" applyFill="1" applyBorder="1" applyAlignment="1">
      <alignment vertical="center"/>
    </xf>
    <xf numFmtId="14" fontId="44" fillId="2" borderId="2" xfId="0" applyNumberFormat="1" applyFont="1" applyFill="1" applyBorder="1" applyAlignment="1">
      <alignment vertical="center"/>
    </xf>
    <xf numFmtId="0" fontId="45" fillId="2" borderId="2" xfId="3" applyFont="1" applyFill="1" applyBorder="1" applyAlignment="1">
      <alignment vertical="center" wrapText="1"/>
    </xf>
    <xf numFmtId="164" fontId="45" fillId="2" borderId="2" xfId="3" applyNumberFormat="1" applyFont="1" applyFill="1" applyBorder="1" applyAlignment="1">
      <alignment horizontal="center" vertical="center" wrapText="1"/>
    </xf>
    <xf numFmtId="165" fontId="45" fillId="2" borderId="2" xfId="4" applyNumberFormat="1" applyFont="1" applyFill="1" applyBorder="1" applyAlignment="1">
      <alignment horizontal="center"/>
    </xf>
    <xf numFmtId="4" fontId="45" fillId="2" borderId="2" xfId="4" applyNumberFormat="1" applyFont="1" applyFill="1" applyBorder="1" applyAlignment="1">
      <alignment horizontal="center"/>
    </xf>
    <xf numFmtId="3" fontId="45" fillId="2" borderId="2" xfId="4" applyNumberFormat="1" applyFont="1" applyFill="1" applyBorder="1" applyAlignment="1">
      <alignment horizontal="center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164" fontId="10" fillId="0" borderId="13" xfId="4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13" xfId="3" applyNumberFormat="1" applyFont="1" applyFill="1" applyBorder="1" applyAlignment="1">
      <alignment horizontal="center" vertical="center" wrapText="1"/>
    </xf>
    <xf numFmtId="164" fontId="19" fillId="0" borderId="5" xfId="3" applyNumberFormat="1" applyFont="1" applyFill="1" applyBorder="1" applyAlignment="1">
      <alignment horizontal="center" vertical="center" wrapText="1"/>
    </xf>
    <xf numFmtId="164" fontId="19" fillId="0" borderId="6" xfId="3" applyNumberFormat="1" applyFont="1" applyFill="1" applyBorder="1" applyAlignment="1">
      <alignment horizontal="center" vertical="center" wrapText="1"/>
    </xf>
    <xf numFmtId="164" fontId="19" fillId="0" borderId="3" xfId="3" applyNumberFormat="1" applyFont="1" applyFill="1" applyBorder="1" applyAlignment="1">
      <alignment horizontal="center" vertical="center" wrapText="1"/>
    </xf>
    <xf numFmtId="1" fontId="20" fillId="0" borderId="5" xfId="3" applyNumberFormat="1" applyFont="1" applyFill="1" applyBorder="1" applyAlignment="1">
      <alignment horizontal="center" vertical="center" wrapText="1"/>
    </xf>
    <xf numFmtId="1" fontId="20" fillId="0" borderId="6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top" wrapText="1"/>
    </xf>
    <xf numFmtId="0" fontId="6" fillId="0" borderId="0" xfId="2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center" vertical="center" wrapText="1"/>
    </xf>
    <xf numFmtId="164" fontId="23" fillId="0" borderId="4" xfId="3" applyNumberFormat="1" applyFont="1" applyFill="1" applyBorder="1" applyAlignment="1">
      <alignment horizontal="center" vertical="center" wrapText="1"/>
    </xf>
    <xf numFmtId="164" fontId="23" fillId="0" borderId="7" xfId="3" applyNumberFormat="1" applyFont="1" applyFill="1" applyBorder="1" applyAlignment="1">
      <alignment horizontal="center" vertical="center" wrapText="1"/>
    </xf>
    <xf numFmtId="164" fontId="23" fillId="0" borderId="13" xfId="3" applyNumberFormat="1" applyFont="1" applyFill="1" applyBorder="1" applyAlignment="1">
      <alignment horizontal="center" vertical="center" wrapText="1"/>
    </xf>
    <xf numFmtId="164" fontId="23" fillId="0" borderId="8" xfId="3" applyNumberFormat="1" applyFont="1" applyFill="1" applyBorder="1" applyAlignment="1">
      <alignment horizontal="center" vertical="center" wrapText="1"/>
    </xf>
    <xf numFmtId="164" fontId="23" fillId="0" borderId="1" xfId="3" applyNumberFormat="1" applyFont="1" applyFill="1" applyBorder="1" applyAlignment="1">
      <alignment horizontal="center" vertical="center" wrapText="1"/>
    </xf>
    <xf numFmtId="164" fontId="23" fillId="0" borderId="14" xfId="3" applyNumberFormat="1" applyFont="1" applyFill="1" applyBorder="1" applyAlignment="1">
      <alignment horizontal="center" vertical="center" wrapText="1"/>
    </xf>
    <xf numFmtId="1" fontId="20" fillId="0" borderId="2" xfId="4" applyNumberFormat="1" applyFont="1" applyFill="1" applyBorder="1" applyAlignment="1">
      <alignment horizontal="center" vertical="center" wrapText="1"/>
    </xf>
    <xf numFmtId="1" fontId="21" fillId="0" borderId="5" xfId="3" applyNumberFormat="1" applyFont="1" applyFill="1" applyBorder="1" applyAlignment="1">
      <alignment horizontal="center" vertical="center" wrapText="1"/>
    </xf>
    <xf numFmtId="1" fontId="21" fillId="0" borderId="6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" fontId="20" fillId="0" borderId="6" xfId="4" applyNumberFormat="1" applyFont="1" applyFill="1" applyBorder="1" applyAlignment="1">
      <alignment horizontal="center" vertical="center" wrapText="1"/>
    </xf>
    <xf numFmtId="49" fontId="20" fillId="0" borderId="5" xfId="3" applyNumberFormat="1" applyFont="1" applyFill="1" applyBorder="1" applyAlignment="1">
      <alignment horizontal="center" vertical="center" wrapText="1"/>
    </xf>
    <xf numFmtId="49" fontId="20" fillId="0" borderId="3" xfId="3" applyNumberFormat="1" applyFont="1" applyFill="1" applyBorder="1" applyAlignment="1">
      <alignment horizontal="center" vertical="center" wrapText="1"/>
    </xf>
    <xf numFmtId="49" fontId="20" fillId="0" borderId="5" xfId="4" applyNumberFormat="1" applyFont="1" applyFill="1" applyBorder="1" applyAlignment="1">
      <alignment horizontal="center" vertical="center" wrapText="1"/>
    </xf>
    <xf numFmtId="49" fontId="20" fillId="0" borderId="6" xfId="4" applyNumberFormat="1" applyFont="1" applyFill="1" applyBorder="1" applyAlignment="1">
      <alignment horizontal="center" vertical="center" wrapText="1"/>
    </xf>
    <xf numFmtId="1" fontId="22" fillId="0" borderId="5" xfId="3" applyNumberFormat="1" applyFont="1" applyFill="1" applyBorder="1" applyAlignment="1">
      <alignment horizontal="center" vertical="center" wrapText="1"/>
    </xf>
    <xf numFmtId="1" fontId="22" fillId="0" borderId="3" xfId="3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49" fontId="21" fillId="0" borderId="5" xfId="4" applyNumberFormat="1" applyFont="1" applyFill="1" applyBorder="1" applyAlignment="1">
      <alignment horizontal="center" vertical="center" wrapText="1"/>
    </xf>
    <xf numFmtId="49" fontId="21" fillId="0" borderId="6" xfId="4" applyNumberFormat="1" applyFont="1" applyFill="1" applyBorder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49" fontId="20" fillId="0" borderId="3" xfId="4" applyNumberFormat="1" applyFont="1" applyFill="1" applyBorder="1" applyAlignment="1">
      <alignment horizontal="center" vertical="center" wrapText="1"/>
    </xf>
    <xf numFmtId="1" fontId="20" fillId="0" borderId="9" xfId="4" applyNumberFormat="1" applyFont="1" applyFill="1" applyBorder="1" applyAlignment="1">
      <alignment horizontal="center" vertical="center" wrapText="1"/>
    </xf>
    <xf numFmtId="1" fontId="20" fillId="0" borderId="10" xfId="4" applyNumberFormat="1" applyFont="1" applyFill="1" applyBorder="1" applyAlignment="1">
      <alignment horizontal="center" vertical="center" wrapText="1"/>
    </xf>
    <xf numFmtId="1" fontId="20" fillId="0" borderId="3" xfId="4" applyNumberFormat="1" applyFont="1" applyFill="1" applyBorder="1" applyAlignment="1">
      <alignment horizontal="center" vertical="center" wrapText="1"/>
    </xf>
    <xf numFmtId="1" fontId="20" fillId="0" borderId="11" xfId="4" applyNumberFormat="1" applyFont="1" applyFill="1" applyBorder="1" applyAlignment="1">
      <alignment horizontal="center" vertical="center" wrapText="1"/>
    </xf>
  </cellXfs>
  <cellStyles count="71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Лена" xfId="28"/>
    <cellStyle name="Обычный_Таблицы Мун.заказ Стационар" xfId="2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O483"/>
  <sheetViews>
    <sheetView tabSelected="1" zoomScale="80" zoomScaleNormal="80" zoomScaleSheetLayoutView="85" workbookViewId="0">
      <pane xSplit="15" ySplit="14" topLeftCell="CN474" activePane="bottomRight" state="frozen"/>
      <selection activeCell="RB390" sqref="RB390"/>
      <selection pane="topRight" activeCell="RB390" sqref="RB390"/>
      <selection pane="bottomLeft" activeCell="RB390" sqref="RB390"/>
      <selection pane="bottomRight" activeCell="CO483" sqref="CO483"/>
    </sheetView>
  </sheetViews>
  <sheetFormatPr defaultColWidth="9.140625" defaultRowHeight="15.75" x14ac:dyDescent="0.25"/>
  <cols>
    <col min="1" max="1" width="4.28515625" style="1" customWidth="1"/>
    <col min="2" max="2" width="6.28515625" style="1" customWidth="1"/>
    <col min="3" max="3" width="10.85546875" style="1" customWidth="1"/>
    <col min="4" max="4" width="43.28515625" style="2" customWidth="1"/>
    <col min="5" max="5" width="9.140625" style="2" customWidth="1"/>
    <col min="6" max="6" width="11" style="3" customWidth="1"/>
    <col min="7" max="7" width="9.140625" style="3" customWidth="1"/>
    <col min="8" max="10" width="9.140625" style="3" hidden="1" customWidth="1"/>
    <col min="11" max="11" width="9.140625" style="3" customWidth="1"/>
    <col min="12" max="15" width="4.85546875" style="3" customWidth="1"/>
    <col min="16" max="16" width="12.5703125" style="4" customWidth="1"/>
    <col min="17" max="17" width="17.7109375" style="4" customWidth="1"/>
    <col min="18" max="18" width="12.5703125" style="4" customWidth="1"/>
    <col min="19" max="19" width="17.42578125" style="4" customWidth="1"/>
    <col min="20" max="20" width="12.42578125" style="5" customWidth="1"/>
    <col min="21" max="21" width="16.140625" style="5" customWidth="1"/>
    <col min="22" max="22" width="11.7109375" style="6" customWidth="1"/>
    <col min="23" max="23" width="14.5703125" style="4" customWidth="1"/>
    <col min="24" max="24" width="12.85546875" style="4" customWidth="1"/>
    <col min="25" max="25" width="20.5703125" style="4" customWidth="1"/>
    <col min="26" max="26" width="9.140625" style="4" hidden="1" customWidth="1"/>
    <col min="27" max="27" width="12" style="4" hidden="1" customWidth="1"/>
    <col min="28" max="28" width="10.7109375" style="4" customWidth="1"/>
    <col min="29" max="29" width="19" style="4" customWidth="1"/>
    <col min="30" max="30" width="10.5703125" style="4" customWidth="1"/>
    <col min="31" max="31" width="17.7109375" style="4" customWidth="1"/>
    <col min="32" max="32" width="13.140625" style="4" customWidth="1"/>
    <col min="33" max="33" width="17.42578125" style="4" customWidth="1"/>
    <col min="34" max="34" width="11.5703125" style="4" hidden="1" customWidth="1"/>
    <col min="35" max="35" width="17.5703125" style="4" hidden="1" customWidth="1"/>
    <col min="36" max="36" width="11.85546875" style="4" customWidth="1"/>
    <col min="37" max="37" width="16.85546875" style="4" customWidth="1"/>
    <col min="38" max="38" width="12.28515625" style="4" customWidth="1"/>
    <col min="39" max="39" width="17.5703125" style="4" customWidth="1"/>
    <col min="40" max="40" width="11" style="4" customWidth="1"/>
    <col min="41" max="41" width="16.5703125" style="4" customWidth="1"/>
    <col min="42" max="42" width="12" style="4" customWidth="1"/>
    <col min="43" max="43" width="16.42578125" style="4" customWidth="1"/>
    <col min="44" max="44" width="11.85546875" style="4" customWidth="1"/>
    <col min="45" max="45" width="17.7109375" style="4" customWidth="1"/>
    <col min="46" max="46" width="11.42578125" style="4" customWidth="1"/>
    <col min="47" max="47" width="15.5703125" style="4" customWidth="1"/>
    <col min="48" max="48" width="11.28515625" style="5" hidden="1" customWidth="1"/>
    <col min="49" max="49" width="15.5703125" style="5" hidden="1" customWidth="1"/>
    <col min="50" max="50" width="11" style="4" hidden="1" customWidth="1"/>
    <col min="51" max="51" width="18.28515625" style="4" hidden="1" customWidth="1"/>
    <col min="52" max="52" width="11.7109375" style="4" customWidth="1"/>
    <col min="53" max="53" width="17.85546875" style="4" customWidth="1"/>
    <col min="54" max="54" width="11.5703125" style="4" customWidth="1"/>
    <col min="55" max="55" width="17.42578125" style="4" customWidth="1"/>
    <col min="56" max="56" width="12.140625" style="4" customWidth="1"/>
    <col min="57" max="57" width="16.5703125" style="4" customWidth="1"/>
    <col min="58" max="58" width="10.42578125" style="4" customWidth="1"/>
    <col min="59" max="59" width="15.7109375" style="4" customWidth="1"/>
    <col min="60" max="60" width="10.85546875" style="4" customWidth="1"/>
    <col min="61" max="61" width="16" style="4" customWidth="1"/>
    <col min="62" max="62" width="11.140625" style="4" customWidth="1"/>
    <col min="63" max="63" width="17.140625" style="4" customWidth="1"/>
    <col min="64" max="64" width="9.7109375" style="4" customWidth="1"/>
    <col min="65" max="65" width="16.5703125" style="4" customWidth="1"/>
    <col min="66" max="66" width="11.85546875" style="4" customWidth="1"/>
    <col min="67" max="67" width="16.85546875" style="4" customWidth="1"/>
    <col min="68" max="68" width="11.28515625" style="4" customWidth="1"/>
    <col min="69" max="69" width="18.140625" style="4" customWidth="1"/>
    <col min="70" max="70" width="12" style="4" customWidth="1"/>
    <col min="71" max="71" width="16.85546875" style="4" customWidth="1"/>
    <col min="72" max="72" width="10.5703125" style="4" customWidth="1"/>
    <col min="73" max="73" width="17" style="4" customWidth="1"/>
    <col min="74" max="74" width="11.42578125" style="4" customWidth="1"/>
    <col min="75" max="75" width="15.7109375" style="4" customWidth="1"/>
    <col min="76" max="76" width="11.85546875" style="4" customWidth="1"/>
    <col min="77" max="77" width="15.42578125" style="4" customWidth="1"/>
    <col min="78" max="78" width="11.140625" style="4" customWidth="1"/>
    <col min="79" max="79" width="15.140625" style="4" customWidth="1"/>
    <col min="80" max="80" width="11.42578125" style="4" customWidth="1"/>
    <col min="81" max="81" width="15.140625" style="4" customWidth="1"/>
    <col min="82" max="82" width="11.28515625" style="4" customWidth="1"/>
    <col min="83" max="83" width="17.85546875" style="4" customWidth="1"/>
    <col min="84" max="84" width="11.28515625" style="4" hidden="1" customWidth="1"/>
    <col min="85" max="85" width="16.28515625" style="4" hidden="1" customWidth="1"/>
    <col min="86" max="86" width="12" style="4" customWidth="1"/>
    <col min="87" max="87" width="16.140625" style="4" customWidth="1"/>
    <col min="88" max="88" width="11.140625" style="4" customWidth="1"/>
    <col min="89" max="89" width="15.7109375" style="4" customWidth="1"/>
    <col min="90" max="90" width="11.28515625" style="4" customWidth="1"/>
    <col min="91" max="91" width="15.28515625" style="4" customWidth="1"/>
    <col min="92" max="92" width="10.85546875" style="4" customWidth="1"/>
    <col min="93" max="93" width="17" style="4" customWidth="1"/>
    <col min="94" max="94" width="11" style="4" customWidth="1"/>
    <col min="95" max="95" width="17.28515625" style="4" customWidth="1"/>
    <col min="96" max="96" width="11.28515625" style="4" customWidth="1"/>
    <col min="97" max="97" width="17" style="4" customWidth="1"/>
    <col min="98" max="98" width="9.85546875" style="4" customWidth="1"/>
    <col min="99" max="99" width="16.85546875" style="4" customWidth="1"/>
    <col min="100" max="100" width="11.85546875" style="4" customWidth="1"/>
    <col min="101" max="101" width="15.5703125" style="4" customWidth="1"/>
    <col min="102" max="102" width="12.140625" style="4" customWidth="1"/>
    <col min="103" max="103" width="16.7109375" style="4" customWidth="1"/>
    <col min="104" max="104" width="11.28515625" style="4" hidden="1" customWidth="1"/>
    <col min="105" max="105" width="14.7109375" style="4" hidden="1" customWidth="1"/>
    <col min="106" max="106" width="11.28515625" style="4" customWidth="1"/>
    <col min="107" max="107" width="17.140625" style="4" customWidth="1"/>
    <col min="108" max="108" width="11.42578125" style="4" customWidth="1"/>
    <col min="109" max="109" width="15.140625" style="4" customWidth="1"/>
    <col min="110" max="110" width="11.85546875" style="4" customWidth="1"/>
    <col min="111" max="111" width="16.5703125" style="4" customWidth="1"/>
    <col min="112" max="112" width="11.140625" style="4" customWidth="1"/>
    <col min="113" max="113" width="16.140625" style="4" customWidth="1"/>
    <col min="114" max="114" width="10" style="4" customWidth="1"/>
    <col min="115" max="115" width="17" style="4" customWidth="1"/>
    <col min="116" max="116" width="9.85546875" style="4" customWidth="1"/>
    <col min="117" max="117" width="15.85546875" style="4" customWidth="1"/>
    <col min="118" max="118" width="11.140625" style="1" customWidth="1"/>
    <col min="119" max="119" width="18.42578125" style="1" customWidth="1"/>
    <col min="120" max="16384" width="9.140625" style="1"/>
  </cols>
  <sheetData>
    <row r="1" spans="1:119" ht="26.25" customHeight="1" x14ac:dyDescent="0.25">
      <c r="Q1" s="250" t="s">
        <v>0</v>
      </c>
      <c r="R1" s="250"/>
      <c r="S1" s="250"/>
    </row>
    <row r="2" spans="1:119" ht="28.5" customHeight="1" x14ac:dyDescent="0.25">
      <c r="Q2" s="251" t="s">
        <v>1</v>
      </c>
      <c r="R2" s="251"/>
      <c r="S2" s="251"/>
    </row>
    <row r="3" spans="1:119" ht="23.25" customHeight="1" x14ac:dyDescent="0.25">
      <c r="A3" s="7"/>
      <c r="B3" s="8" t="s">
        <v>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R3" s="1"/>
      <c r="S3" s="1"/>
      <c r="CT3" s="6"/>
      <c r="CY3" s="9"/>
      <c r="DH3" s="10"/>
      <c r="DI3" s="10"/>
    </row>
    <row r="4" spans="1:119" ht="10.5" hidden="1" customHeight="1" x14ac:dyDescent="0.25">
      <c r="A4" s="11"/>
      <c r="B4" s="12"/>
      <c r="C4" s="12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5"/>
      <c r="R4" s="1"/>
      <c r="S4" s="1"/>
      <c r="T4" s="16"/>
      <c r="U4" s="16"/>
      <c r="V4" s="17"/>
      <c r="W4" s="17"/>
      <c r="X4" s="18"/>
      <c r="Y4" s="18"/>
      <c r="Z4" s="18"/>
      <c r="AA4" s="18"/>
      <c r="AD4" s="15"/>
      <c r="AE4" s="15"/>
      <c r="AF4" s="17"/>
      <c r="AG4" s="17"/>
      <c r="AH4" s="18"/>
      <c r="AI4" s="18"/>
      <c r="AJ4" s="19"/>
      <c r="AK4" s="20"/>
      <c r="AL4" s="18"/>
      <c r="AM4" s="21"/>
      <c r="AN4" s="15"/>
      <c r="AO4" s="15"/>
      <c r="AP4" s="22"/>
      <c r="AQ4" s="22"/>
      <c r="AR4" s="23"/>
      <c r="AS4" s="23"/>
      <c r="AT4" s="24"/>
      <c r="AU4" s="25"/>
      <c r="AV4" s="15"/>
      <c r="AW4" s="15"/>
      <c r="AX4" s="24"/>
      <c r="AY4" s="24"/>
      <c r="BB4" s="15"/>
      <c r="BC4" s="26"/>
      <c r="BD4" s="18"/>
      <c r="BE4" s="18"/>
      <c r="BF4" s="15"/>
      <c r="BG4" s="15"/>
      <c r="BH4" s="15"/>
      <c r="BI4" s="18"/>
      <c r="BJ4" s="24"/>
      <c r="BK4" s="27"/>
      <c r="BL4" s="28"/>
      <c r="BM4" s="28"/>
      <c r="BN4" s="29"/>
      <c r="BO4" s="30"/>
      <c r="BP4" s="28"/>
      <c r="BQ4" s="28"/>
      <c r="BR4" s="24"/>
      <c r="BS4" s="31"/>
      <c r="BT4" s="32"/>
      <c r="BU4" s="32"/>
      <c r="BV4" s="32"/>
      <c r="BW4" s="32"/>
      <c r="BX4" s="33"/>
      <c r="BY4" s="33"/>
      <c r="CB4" s="18"/>
      <c r="CC4" s="26"/>
      <c r="CD4" s="34"/>
      <c r="CE4" s="10"/>
      <c r="CF4" s="24"/>
      <c r="CG4" s="24"/>
      <c r="CH4" s="15"/>
      <c r="CI4" s="15"/>
      <c r="CJ4" s="17"/>
      <c r="CK4" s="17"/>
      <c r="CL4" s="33"/>
      <c r="CM4" s="33"/>
      <c r="CN4" s="18"/>
      <c r="CO4" s="18"/>
      <c r="CP4" s="35"/>
      <c r="CQ4" s="35"/>
      <c r="CR4" s="36"/>
      <c r="CS4" s="37"/>
      <c r="CT4" s="17"/>
      <c r="CU4" s="17"/>
      <c r="CV4" s="24"/>
      <c r="CW4" s="24"/>
      <c r="CX4" s="38"/>
      <c r="CY4" s="38"/>
      <c r="CZ4" s="10"/>
      <c r="DA4" s="10"/>
      <c r="DB4" s="23"/>
      <c r="DC4" s="23"/>
      <c r="DD4" s="10"/>
      <c r="DE4" s="10"/>
      <c r="DF4" s="10"/>
      <c r="DG4" s="10"/>
      <c r="DH4" s="39"/>
      <c r="DI4" s="39"/>
      <c r="DJ4" s="40"/>
      <c r="DK4" s="41"/>
      <c r="DL4" s="41"/>
      <c r="DM4" s="41"/>
    </row>
    <row r="5" spans="1:119" s="42" customFormat="1" ht="9" hidden="1" customHeight="1" x14ac:dyDescent="0.25">
      <c r="B5" s="43"/>
      <c r="C5" s="43"/>
      <c r="D5" s="44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15"/>
      <c r="Q5" s="15"/>
      <c r="R5" s="9"/>
      <c r="S5" s="9"/>
      <c r="T5" s="16"/>
      <c r="U5" s="16"/>
      <c r="V5" s="17"/>
      <c r="W5" s="17"/>
      <c r="X5" s="18"/>
      <c r="Y5" s="18"/>
      <c r="Z5" s="18"/>
      <c r="AA5" s="18"/>
      <c r="AB5" s="4"/>
      <c r="AC5" s="4"/>
      <c r="AD5" s="15"/>
      <c r="AE5" s="15"/>
      <c r="AF5" s="17"/>
      <c r="AG5" s="17"/>
      <c r="AH5" s="18"/>
      <c r="AI5" s="18"/>
      <c r="AJ5" s="19"/>
      <c r="AK5" s="20"/>
      <c r="AL5" s="18"/>
      <c r="AM5" s="21"/>
      <c r="AN5" s="15"/>
      <c r="AO5" s="15"/>
      <c r="AP5" s="22"/>
      <c r="AQ5" s="22"/>
      <c r="AR5" s="23"/>
      <c r="AS5" s="23"/>
      <c r="AT5" s="24"/>
      <c r="AU5" s="25"/>
      <c r="AV5" s="15"/>
      <c r="AW5" s="15"/>
      <c r="AX5" s="24"/>
      <c r="AY5" s="24"/>
      <c r="AZ5" s="4"/>
      <c r="BA5" s="4"/>
      <c r="BB5" s="15"/>
      <c r="BC5" s="26"/>
      <c r="BD5" s="18"/>
      <c r="BE5" s="18"/>
      <c r="BF5" s="15"/>
      <c r="BG5" s="15"/>
      <c r="BH5" s="15"/>
      <c r="BI5" s="18"/>
      <c r="BJ5" s="24"/>
      <c r="BK5" s="27"/>
      <c r="BL5" s="28"/>
      <c r="BM5" s="28"/>
      <c r="BN5" s="29"/>
      <c r="BO5" s="30"/>
      <c r="BP5" s="28"/>
      <c r="BQ5" s="28"/>
      <c r="BR5" s="24"/>
      <c r="BS5" s="31"/>
      <c r="BT5" s="32"/>
      <c r="BU5" s="32"/>
      <c r="BV5" s="32"/>
      <c r="BW5" s="32"/>
      <c r="BX5" s="33"/>
      <c r="BY5" s="33"/>
      <c r="BZ5" s="4"/>
      <c r="CA5" s="4"/>
      <c r="CB5" s="18"/>
      <c r="CC5" s="26"/>
      <c r="CD5" s="34"/>
      <c r="CE5" s="10"/>
      <c r="CF5" s="24"/>
      <c r="CG5" s="24"/>
      <c r="CH5" s="15"/>
      <c r="CI5" s="15"/>
      <c r="CJ5" s="17"/>
      <c r="CK5" s="17"/>
      <c r="CL5" s="33"/>
      <c r="CM5" s="33"/>
      <c r="CN5" s="18"/>
      <c r="CO5" s="18"/>
      <c r="CP5" s="35"/>
      <c r="CQ5" s="35"/>
      <c r="CR5" s="36"/>
      <c r="CS5" s="37"/>
      <c r="CT5" s="17"/>
      <c r="CU5" s="17"/>
      <c r="CV5" s="24"/>
      <c r="CW5" s="24"/>
      <c r="CX5" s="38"/>
      <c r="CY5" s="38"/>
      <c r="CZ5" s="10"/>
      <c r="DA5" s="10"/>
      <c r="DB5" s="23"/>
      <c r="DC5" s="23"/>
      <c r="DD5" s="10"/>
      <c r="DE5" s="10"/>
      <c r="DF5" s="10"/>
      <c r="DG5" s="10"/>
      <c r="DH5" s="46"/>
      <c r="DI5" s="46"/>
      <c r="DJ5" s="40"/>
      <c r="DK5" s="41"/>
      <c r="DL5" s="41"/>
      <c r="DM5" s="41"/>
    </row>
    <row r="6" spans="1:119" s="47" customFormat="1" ht="58.5" customHeight="1" x14ac:dyDescent="0.25">
      <c r="A6" s="252" t="s">
        <v>3</v>
      </c>
      <c r="B6" s="253" t="s">
        <v>4</v>
      </c>
      <c r="C6" s="253" t="s">
        <v>5</v>
      </c>
      <c r="D6" s="255" t="s">
        <v>6</v>
      </c>
      <c r="E6" s="258" t="s">
        <v>7</v>
      </c>
      <c r="F6" s="242" t="s">
        <v>8</v>
      </c>
      <c r="G6" s="242" t="s">
        <v>9</v>
      </c>
      <c r="H6" s="242"/>
      <c r="I6" s="239"/>
      <c r="J6" s="242"/>
      <c r="K6" s="242" t="s">
        <v>10</v>
      </c>
      <c r="L6" s="245" t="s">
        <v>11</v>
      </c>
      <c r="M6" s="246"/>
      <c r="N6" s="246"/>
      <c r="O6" s="247"/>
      <c r="P6" s="248" t="s">
        <v>12</v>
      </c>
      <c r="Q6" s="249"/>
      <c r="R6" s="248" t="s">
        <v>13</v>
      </c>
      <c r="S6" s="249"/>
      <c r="T6" s="248" t="s">
        <v>14</v>
      </c>
      <c r="U6" s="249"/>
      <c r="V6" s="248" t="s">
        <v>15</v>
      </c>
      <c r="W6" s="249"/>
      <c r="X6" s="248" t="s">
        <v>16</v>
      </c>
      <c r="Y6" s="249"/>
      <c r="Z6" s="270" t="s">
        <v>17</v>
      </c>
      <c r="AA6" s="271"/>
      <c r="AB6" s="248" t="s">
        <v>18</v>
      </c>
      <c r="AC6" s="249"/>
      <c r="AD6" s="248" t="s">
        <v>19</v>
      </c>
      <c r="AE6" s="249"/>
      <c r="AF6" s="248" t="s">
        <v>20</v>
      </c>
      <c r="AG6" s="249"/>
      <c r="AH6" s="248" t="s">
        <v>21</v>
      </c>
      <c r="AI6" s="249"/>
      <c r="AJ6" s="248" t="s">
        <v>22</v>
      </c>
      <c r="AK6" s="249"/>
      <c r="AL6" s="268" t="s">
        <v>23</v>
      </c>
      <c r="AM6" s="269"/>
      <c r="AN6" s="268" t="s">
        <v>24</v>
      </c>
      <c r="AO6" s="269"/>
      <c r="AP6" s="248" t="s">
        <v>25</v>
      </c>
      <c r="AQ6" s="249"/>
      <c r="AR6" s="248" t="s">
        <v>26</v>
      </c>
      <c r="AS6" s="249"/>
      <c r="AT6" s="248" t="s">
        <v>27</v>
      </c>
      <c r="AU6" s="249"/>
      <c r="AV6" s="248" t="s">
        <v>28</v>
      </c>
      <c r="AW6" s="249"/>
      <c r="AX6" s="268" t="s">
        <v>29</v>
      </c>
      <c r="AY6" s="269"/>
      <c r="AZ6" s="248" t="s">
        <v>30</v>
      </c>
      <c r="BA6" s="249"/>
      <c r="BB6" s="248" t="s">
        <v>31</v>
      </c>
      <c r="BC6" s="249"/>
      <c r="BD6" s="248" t="s">
        <v>32</v>
      </c>
      <c r="BE6" s="249"/>
      <c r="BF6" s="248" t="s">
        <v>33</v>
      </c>
      <c r="BG6" s="249"/>
      <c r="BH6" s="248" t="s">
        <v>34</v>
      </c>
      <c r="BI6" s="249"/>
      <c r="BJ6" s="248" t="s">
        <v>35</v>
      </c>
      <c r="BK6" s="249"/>
      <c r="BL6" s="248" t="s">
        <v>36</v>
      </c>
      <c r="BM6" s="249"/>
      <c r="BN6" s="248" t="s">
        <v>37</v>
      </c>
      <c r="BO6" s="249"/>
      <c r="BP6" s="248" t="s">
        <v>38</v>
      </c>
      <c r="BQ6" s="249"/>
      <c r="BR6" s="248" t="s">
        <v>39</v>
      </c>
      <c r="BS6" s="249"/>
      <c r="BT6" s="248" t="s">
        <v>40</v>
      </c>
      <c r="BU6" s="249"/>
      <c r="BV6" s="248" t="s">
        <v>41</v>
      </c>
      <c r="BW6" s="249"/>
      <c r="BX6" s="248" t="s">
        <v>42</v>
      </c>
      <c r="BY6" s="249"/>
      <c r="BZ6" s="248" t="s">
        <v>43</v>
      </c>
      <c r="CA6" s="249"/>
      <c r="CB6" s="248" t="s">
        <v>44</v>
      </c>
      <c r="CC6" s="249"/>
      <c r="CD6" s="248" t="s">
        <v>45</v>
      </c>
      <c r="CE6" s="249"/>
      <c r="CF6" s="248" t="s">
        <v>46</v>
      </c>
      <c r="CG6" s="249"/>
      <c r="CH6" s="248" t="s">
        <v>47</v>
      </c>
      <c r="CI6" s="249"/>
      <c r="CJ6" s="248" t="s">
        <v>48</v>
      </c>
      <c r="CK6" s="249"/>
      <c r="CL6" s="248" t="s">
        <v>49</v>
      </c>
      <c r="CM6" s="249"/>
      <c r="CN6" s="248" t="s">
        <v>50</v>
      </c>
      <c r="CO6" s="249"/>
      <c r="CP6" s="248" t="s">
        <v>51</v>
      </c>
      <c r="CQ6" s="249"/>
      <c r="CR6" s="248" t="s">
        <v>52</v>
      </c>
      <c r="CS6" s="249"/>
      <c r="CT6" s="248" t="s">
        <v>53</v>
      </c>
      <c r="CU6" s="249"/>
      <c r="CV6" s="248" t="s">
        <v>54</v>
      </c>
      <c r="CW6" s="249"/>
      <c r="CX6" s="248" t="s">
        <v>55</v>
      </c>
      <c r="CY6" s="249"/>
      <c r="CZ6" s="248" t="s">
        <v>56</v>
      </c>
      <c r="DA6" s="249"/>
      <c r="DB6" s="248" t="s">
        <v>57</v>
      </c>
      <c r="DC6" s="249"/>
      <c r="DD6" s="248" t="s">
        <v>58</v>
      </c>
      <c r="DE6" s="249"/>
      <c r="DF6" s="248" t="s">
        <v>59</v>
      </c>
      <c r="DG6" s="249"/>
      <c r="DH6" s="248" t="s">
        <v>60</v>
      </c>
      <c r="DI6" s="249"/>
      <c r="DJ6" s="248" t="s">
        <v>61</v>
      </c>
      <c r="DK6" s="249"/>
      <c r="DL6" s="248" t="s">
        <v>62</v>
      </c>
      <c r="DM6" s="249"/>
      <c r="DN6" s="276" t="s">
        <v>63</v>
      </c>
      <c r="DO6" s="277"/>
    </row>
    <row r="7" spans="1:119" s="47" customFormat="1" ht="15.75" customHeight="1" x14ac:dyDescent="0.25">
      <c r="A7" s="252"/>
      <c r="B7" s="253"/>
      <c r="C7" s="253"/>
      <c r="D7" s="256"/>
      <c r="E7" s="259"/>
      <c r="F7" s="243"/>
      <c r="G7" s="243"/>
      <c r="H7" s="243"/>
      <c r="I7" s="240"/>
      <c r="J7" s="243"/>
      <c r="K7" s="243"/>
      <c r="L7" s="278" t="s">
        <v>64</v>
      </c>
      <c r="M7" s="279"/>
      <c r="N7" s="279"/>
      <c r="O7" s="279"/>
      <c r="P7" s="274" t="s">
        <v>65</v>
      </c>
      <c r="Q7" s="275"/>
      <c r="R7" s="274" t="s">
        <v>66</v>
      </c>
      <c r="S7" s="275"/>
      <c r="T7" s="274" t="s">
        <v>67</v>
      </c>
      <c r="U7" s="275"/>
      <c r="V7" s="274" t="s">
        <v>68</v>
      </c>
      <c r="W7" s="275"/>
      <c r="X7" s="274" t="s">
        <v>69</v>
      </c>
      <c r="Y7" s="275"/>
      <c r="Z7" s="48"/>
      <c r="AA7" s="49"/>
      <c r="AB7" s="274" t="s">
        <v>70</v>
      </c>
      <c r="AC7" s="275"/>
      <c r="AD7" s="50"/>
      <c r="AE7" s="50"/>
      <c r="AF7" s="274" t="s">
        <v>71</v>
      </c>
      <c r="AG7" s="275"/>
      <c r="AH7" s="50"/>
      <c r="AI7" s="50"/>
      <c r="AJ7" s="274" t="s">
        <v>72</v>
      </c>
      <c r="AK7" s="275"/>
      <c r="AL7" s="280" t="s">
        <v>73</v>
      </c>
      <c r="AM7" s="281"/>
      <c r="AN7" s="272" t="s">
        <v>74</v>
      </c>
      <c r="AO7" s="282"/>
      <c r="AP7" s="272" t="s">
        <v>75</v>
      </c>
      <c r="AQ7" s="273"/>
      <c r="AR7" s="274" t="s">
        <v>76</v>
      </c>
      <c r="AS7" s="275"/>
      <c r="AT7" s="274" t="s">
        <v>77</v>
      </c>
      <c r="AU7" s="275"/>
      <c r="AV7" s="274" t="s">
        <v>78</v>
      </c>
      <c r="AW7" s="275"/>
      <c r="AX7" s="274" t="s">
        <v>79</v>
      </c>
      <c r="AY7" s="275"/>
      <c r="AZ7" s="274" t="s">
        <v>80</v>
      </c>
      <c r="BA7" s="275"/>
      <c r="BB7" s="274" t="s">
        <v>81</v>
      </c>
      <c r="BC7" s="275"/>
      <c r="BD7" s="274" t="s">
        <v>82</v>
      </c>
      <c r="BE7" s="275"/>
      <c r="BF7" s="274" t="s">
        <v>83</v>
      </c>
      <c r="BG7" s="275"/>
      <c r="BH7" s="274" t="s">
        <v>84</v>
      </c>
      <c r="BI7" s="275"/>
      <c r="BJ7" s="274" t="s">
        <v>85</v>
      </c>
      <c r="BK7" s="275"/>
      <c r="BL7" s="274" t="s">
        <v>86</v>
      </c>
      <c r="BM7" s="275"/>
      <c r="BN7" s="274" t="s">
        <v>87</v>
      </c>
      <c r="BO7" s="275"/>
      <c r="BP7" s="274" t="s">
        <v>88</v>
      </c>
      <c r="BQ7" s="275"/>
      <c r="BR7" s="274" t="s">
        <v>89</v>
      </c>
      <c r="BS7" s="275"/>
      <c r="BT7" s="274" t="s">
        <v>90</v>
      </c>
      <c r="BU7" s="275"/>
      <c r="BV7" s="274" t="s">
        <v>91</v>
      </c>
      <c r="BW7" s="275"/>
      <c r="BX7" s="274" t="s">
        <v>92</v>
      </c>
      <c r="BY7" s="275"/>
      <c r="BZ7" s="274" t="s">
        <v>93</v>
      </c>
      <c r="CA7" s="275"/>
      <c r="CB7" s="274" t="s">
        <v>94</v>
      </c>
      <c r="CC7" s="275"/>
      <c r="CD7" s="274" t="s">
        <v>95</v>
      </c>
      <c r="CE7" s="275"/>
      <c r="CF7" s="274" t="s">
        <v>96</v>
      </c>
      <c r="CG7" s="275"/>
      <c r="CH7" s="274" t="s">
        <v>97</v>
      </c>
      <c r="CI7" s="275"/>
      <c r="CJ7" s="274" t="s">
        <v>98</v>
      </c>
      <c r="CK7" s="275"/>
      <c r="CL7" s="274" t="s">
        <v>99</v>
      </c>
      <c r="CM7" s="275"/>
      <c r="CN7" s="274" t="s">
        <v>100</v>
      </c>
      <c r="CO7" s="275"/>
      <c r="CP7" s="274" t="s">
        <v>101</v>
      </c>
      <c r="CQ7" s="275"/>
      <c r="CR7" s="274" t="s">
        <v>102</v>
      </c>
      <c r="CS7" s="275"/>
      <c r="CT7" s="274" t="s">
        <v>103</v>
      </c>
      <c r="CU7" s="275"/>
      <c r="CV7" s="274" t="s">
        <v>104</v>
      </c>
      <c r="CW7" s="275"/>
      <c r="CX7" s="274" t="s">
        <v>105</v>
      </c>
      <c r="CY7" s="275"/>
      <c r="CZ7" s="274" t="s">
        <v>106</v>
      </c>
      <c r="DA7" s="275"/>
      <c r="DB7" s="274" t="s">
        <v>107</v>
      </c>
      <c r="DC7" s="275"/>
      <c r="DD7" s="274" t="s">
        <v>108</v>
      </c>
      <c r="DE7" s="275"/>
      <c r="DF7" s="274" t="s">
        <v>109</v>
      </c>
      <c r="DG7" s="275"/>
      <c r="DH7" s="274" t="s">
        <v>110</v>
      </c>
      <c r="DI7" s="275"/>
      <c r="DJ7" s="274" t="s">
        <v>111</v>
      </c>
      <c r="DK7" s="275"/>
      <c r="DL7" s="275" t="s">
        <v>1031</v>
      </c>
      <c r="DM7" s="283"/>
      <c r="DN7" s="51"/>
      <c r="DO7" s="51"/>
    </row>
    <row r="8" spans="1:119" s="47" customFormat="1" ht="13.5" customHeight="1" thickBot="1" x14ac:dyDescent="0.3">
      <c r="A8" s="252"/>
      <c r="B8" s="253"/>
      <c r="C8" s="253"/>
      <c r="D8" s="256"/>
      <c r="E8" s="259"/>
      <c r="F8" s="243"/>
      <c r="G8" s="243"/>
      <c r="H8" s="243"/>
      <c r="I8" s="240"/>
      <c r="J8" s="243"/>
      <c r="K8" s="243"/>
      <c r="L8" s="261" t="s">
        <v>112</v>
      </c>
      <c r="M8" s="261" t="s">
        <v>113</v>
      </c>
      <c r="N8" s="261" t="s">
        <v>114</v>
      </c>
      <c r="O8" s="264" t="s">
        <v>115</v>
      </c>
      <c r="P8" s="267" t="s">
        <v>116</v>
      </c>
      <c r="Q8" s="267"/>
      <c r="R8" s="267" t="s">
        <v>116</v>
      </c>
      <c r="S8" s="267"/>
      <c r="T8" s="267" t="s">
        <v>116</v>
      </c>
      <c r="U8" s="267"/>
      <c r="V8" s="284" t="s">
        <v>117</v>
      </c>
      <c r="W8" s="285"/>
      <c r="X8" s="270" t="s">
        <v>116</v>
      </c>
      <c r="Y8" s="286"/>
      <c r="Z8" s="176"/>
      <c r="AA8" s="177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9"/>
      <c r="AM8" s="179"/>
      <c r="AN8" s="179"/>
      <c r="AO8" s="179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178"/>
      <c r="BR8" s="178"/>
      <c r="BS8" s="178"/>
      <c r="BT8" s="178"/>
      <c r="BU8" s="178"/>
      <c r="BV8" s="178"/>
      <c r="BW8" s="178"/>
      <c r="BX8" s="284" t="s">
        <v>118</v>
      </c>
      <c r="BY8" s="285"/>
      <c r="BZ8" s="284" t="s">
        <v>118</v>
      </c>
      <c r="CA8" s="285"/>
      <c r="CB8" s="284" t="s">
        <v>118</v>
      </c>
      <c r="CC8" s="285"/>
      <c r="CD8" s="284" t="s">
        <v>118</v>
      </c>
      <c r="CE8" s="285"/>
      <c r="CF8" s="284" t="s">
        <v>119</v>
      </c>
      <c r="CG8" s="285"/>
      <c r="CH8" s="284" t="s">
        <v>119</v>
      </c>
      <c r="CI8" s="285"/>
      <c r="CJ8" s="284" t="s">
        <v>119</v>
      </c>
      <c r="CK8" s="285"/>
      <c r="CL8" s="284" t="s">
        <v>118</v>
      </c>
      <c r="CM8" s="285"/>
      <c r="CN8" s="284" t="s">
        <v>120</v>
      </c>
      <c r="CO8" s="285"/>
      <c r="CP8" s="284" t="s">
        <v>118</v>
      </c>
      <c r="CQ8" s="285"/>
      <c r="CR8" s="284" t="s">
        <v>118</v>
      </c>
      <c r="CS8" s="287"/>
      <c r="CT8" s="284" t="s">
        <v>118</v>
      </c>
      <c r="CU8" s="285"/>
      <c r="CV8" s="284" t="s">
        <v>121</v>
      </c>
      <c r="CW8" s="285"/>
      <c r="CX8" s="180" t="s">
        <v>120</v>
      </c>
      <c r="CY8" s="178"/>
      <c r="CZ8" s="284" t="s">
        <v>118</v>
      </c>
      <c r="DA8" s="285"/>
      <c r="DB8" s="284" t="s">
        <v>118</v>
      </c>
      <c r="DC8" s="285"/>
      <c r="DD8" s="284" t="s">
        <v>118</v>
      </c>
      <c r="DE8" s="285"/>
      <c r="DF8" s="284" t="s">
        <v>118</v>
      </c>
      <c r="DG8" s="285"/>
      <c r="DH8" s="284" t="s">
        <v>122</v>
      </c>
      <c r="DI8" s="285"/>
      <c r="DJ8" s="284" t="s">
        <v>122</v>
      </c>
      <c r="DK8" s="285"/>
      <c r="DL8" s="284" t="s">
        <v>116</v>
      </c>
      <c r="DM8" s="285"/>
      <c r="DN8" s="51"/>
      <c r="DO8" s="51"/>
    </row>
    <row r="9" spans="1:119" s="47" customFormat="1" ht="30" customHeight="1" x14ac:dyDescent="0.25">
      <c r="A9" s="252"/>
      <c r="B9" s="253"/>
      <c r="C9" s="253"/>
      <c r="D9" s="256"/>
      <c r="E9" s="259"/>
      <c r="F9" s="243"/>
      <c r="G9" s="243"/>
      <c r="H9" s="243"/>
      <c r="I9" s="240"/>
      <c r="J9" s="243"/>
      <c r="K9" s="243"/>
      <c r="L9" s="262"/>
      <c r="M9" s="262"/>
      <c r="N9" s="262"/>
      <c r="O9" s="265"/>
      <c r="P9" s="274" t="s">
        <v>123</v>
      </c>
      <c r="Q9" s="283"/>
      <c r="R9" s="274" t="s">
        <v>123</v>
      </c>
      <c r="S9" s="283"/>
      <c r="T9" s="274" t="s">
        <v>123</v>
      </c>
      <c r="U9" s="283"/>
      <c r="V9" s="274" t="s">
        <v>123</v>
      </c>
      <c r="W9" s="283"/>
      <c r="X9" s="274" t="s">
        <v>123</v>
      </c>
      <c r="Y9" s="283"/>
      <c r="Z9" s="274" t="s">
        <v>123</v>
      </c>
      <c r="AA9" s="283"/>
      <c r="AB9" s="274" t="s">
        <v>123</v>
      </c>
      <c r="AC9" s="283"/>
      <c r="AD9" s="274" t="s">
        <v>123</v>
      </c>
      <c r="AE9" s="283"/>
      <c r="AF9" s="274" t="s">
        <v>123</v>
      </c>
      <c r="AG9" s="283"/>
      <c r="AH9" s="274" t="s">
        <v>123</v>
      </c>
      <c r="AI9" s="283"/>
      <c r="AJ9" s="274" t="s">
        <v>123</v>
      </c>
      <c r="AK9" s="283"/>
      <c r="AL9" s="274" t="s">
        <v>123</v>
      </c>
      <c r="AM9" s="283"/>
      <c r="AN9" s="274" t="s">
        <v>123</v>
      </c>
      <c r="AO9" s="283"/>
      <c r="AP9" s="274" t="s">
        <v>123</v>
      </c>
      <c r="AQ9" s="283"/>
      <c r="AR9" s="274" t="s">
        <v>123</v>
      </c>
      <c r="AS9" s="283"/>
      <c r="AT9" s="274" t="s">
        <v>123</v>
      </c>
      <c r="AU9" s="283"/>
      <c r="AV9" s="274" t="s">
        <v>123</v>
      </c>
      <c r="AW9" s="283"/>
      <c r="AX9" s="274" t="s">
        <v>123</v>
      </c>
      <c r="AY9" s="283"/>
      <c r="AZ9" s="274" t="s">
        <v>123</v>
      </c>
      <c r="BA9" s="283"/>
      <c r="BB9" s="274" t="s">
        <v>123</v>
      </c>
      <c r="BC9" s="283"/>
      <c r="BD9" s="274" t="s">
        <v>123</v>
      </c>
      <c r="BE9" s="283"/>
      <c r="BF9" s="274" t="s">
        <v>123</v>
      </c>
      <c r="BG9" s="283"/>
      <c r="BH9" s="274" t="s">
        <v>123</v>
      </c>
      <c r="BI9" s="283"/>
      <c r="BJ9" s="274" t="s">
        <v>123</v>
      </c>
      <c r="BK9" s="283"/>
      <c r="BL9" s="274" t="s">
        <v>123</v>
      </c>
      <c r="BM9" s="283"/>
      <c r="BN9" s="274" t="s">
        <v>123</v>
      </c>
      <c r="BO9" s="283"/>
      <c r="BP9" s="274" t="s">
        <v>123</v>
      </c>
      <c r="BQ9" s="283"/>
      <c r="BR9" s="274" t="s">
        <v>123</v>
      </c>
      <c r="BS9" s="283"/>
      <c r="BT9" s="274" t="s">
        <v>123</v>
      </c>
      <c r="BU9" s="283"/>
      <c r="BV9" s="274" t="s">
        <v>123</v>
      </c>
      <c r="BW9" s="283"/>
      <c r="BX9" s="274" t="s">
        <v>123</v>
      </c>
      <c r="BY9" s="283"/>
      <c r="BZ9" s="274" t="s">
        <v>123</v>
      </c>
      <c r="CA9" s="283"/>
      <c r="CB9" s="274" t="s">
        <v>123</v>
      </c>
      <c r="CC9" s="283"/>
      <c r="CD9" s="274" t="s">
        <v>123</v>
      </c>
      <c r="CE9" s="283"/>
      <c r="CF9" s="274" t="s">
        <v>123</v>
      </c>
      <c r="CG9" s="283"/>
      <c r="CH9" s="274" t="s">
        <v>123</v>
      </c>
      <c r="CI9" s="283"/>
      <c r="CJ9" s="274" t="s">
        <v>123</v>
      </c>
      <c r="CK9" s="283"/>
      <c r="CL9" s="274" t="s">
        <v>123</v>
      </c>
      <c r="CM9" s="283"/>
      <c r="CN9" s="274" t="s">
        <v>123</v>
      </c>
      <c r="CO9" s="283"/>
      <c r="CP9" s="274" t="s">
        <v>123</v>
      </c>
      <c r="CQ9" s="283"/>
      <c r="CR9" s="274" t="s">
        <v>123</v>
      </c>
      <c r="CS9" s="283"/>
      <c r="CT9" s="274" t="s">
        <v>123</v>
      </c>
      <c r="CU9" s="283"/>
      <c r="CV9" s="274" t="s">
        <v>123</v>
      </c>
      <c r="CW9" s="283"/>
      <c r="CX9" s="274" t="s">
        <v>123</v>
      </c>
      <c r="CY9" s="283"/>
      <c r="CZ9" s="274" t="s">
        <v>123</v>
      </c>
      <c r="DA9" s="283"/>
      <c r="DB9" s="274" t="s">
        <v>123</v>
      </c>
      <c r="DC9" s="283"/>
      <c r="DD9" s="274" t="s">
        <v>123</v>
      </c>
      <c r="DE9" s="283"/>
      <c r="DF9" s="274" t="s">
        <v>123</v>
      </c>
      <c r="DG9" s="283"/>
      <c r="DH9" s="274" t="s">
        <v>123</v>
      </c>
      <c r="DI9" s="283"/>
      <c r="DJ9" s="274" t="s">
        <v>123</v>
      </c>
      <c r="DK9" s="283"/>
      <c r="DL9" s="274" t="s">
        <v>123</v>
      </c>
      <c r="DM9" s="283"/>
      <c r="DN9" s="274" t="s">
        <v>123</v>
      </c>
      <c r="DO9" s="283"/>
    </row>
    <row r="10" spans="1:119" s="55" customFormat="1" ht="45" customHeight="1" x14ac:dyDescent="0.2">
      <c r="A10" s="252"/>
      <c r="B10" s="254"/>
      <c r="C10" s="254"/>
      <c r="D10" s="257"/>
      <c r="E10" s="260"/>
      <c r="F10" s="244"/>
      <c r="G10" s="244"/>
      <c r="H10" s="244"/>
      <c r="I10" s="241"/>
      <c r="J10" s="244"/>
      <c r="K10" s="244"/>
      <c r="L10" s="263"/>
      <c r="M10" s="263"/>
      <c r="N10" s="263"/>
      <c r="O10" s="266"/>
      <c r="P10" s="52" t="s">
        <v>124</v>
      </c>
      <c r="Q10" s="53" t="s">
        <v>125</v>
      </c>
      <c r="R10" s="53" t="s">
        <v>124</v>
      </c>
      <c r="S10" s="53" t="s">
        <v>125</v>
      </c>
      <c r="T10" s="53" t="s">
        <v>124</v>
      </c>
      <c r="U10" s="53" t="s">
        <v>125</v>
      </c>
      <c r="V10" s="52" t="s">
        <v>124</v>
      </c>
      <c r="W10" s="53" t="s">
        <v>125</v>
      </c>
      <c r="X10" s="52" t="s">
        <v>124</v>
      </c>
      <c r="Y10" s="53" t="s">
        <v>125</v>
      </c>
      <c r="Z10" s="52" t="s">
        <v>124</v>
      </c>
      <c r="AA10" s="53" t="s">
        <v>125</v>
      </c>
      <c r="AB10" s="52" t="s">
        <v>124</v>
      </c>
      <c r="AC10" s="53" t="s">
        <v>125</v>
      </c>
      <c r="AD10" s="52" t="s">
        <v>124</v>
      </c>
      <c r="AE10" s="53" t="s">
        <v>125</v>
      </c>
      <c r="AF10" s="52" t="s">
        <v>124</v>
      </c>
      <c r="AG10" s="53" t="s">
        <v>125</v>
      </c>
      <c r="AH10" s="53"/>
      <c r="AI10" s="53"/>
      <c r="AJ10" s="52" t="s">
        <v>124</v>
      </c>
      <c r="AK10" s="53" t="s">
        <v>125</v>
      </c>
      <c r="AL10" s="52" t="s">
        <v>124</v>
      </c>
      <c r="AM10" s="53" t="s">
        <v>125</v>
      </c>
      <c r="AN10" s="52" t="s">
        <v>124</v>
      </c>
      <c r="AO10" s="53" t="s">
        <v>125</v>
      </c>
      <c r="AP10" s="52" t="s">
        <v>124</v>
      </c>
      <c r="AQ10" s="53" t="s">
        <v>125</v>
      </c>
      <c r="AR10" s="52" t="s">
        <v>124</v>
      </c>
      <c r="AS10" s="53" t="s">
        <v>125</v>
      </c>
      <c r="AT10" s="52" t="s">
        <v>124</v>
      </c>
      <c r="AU10" s="53" t="s">
        <v>125</v>
      </c>
      <c r="AV10" s="53" t="s">
        <v>126</v>
      </c>
      <c r="AW10" s="53" t="s">
        <v>125</v>
      </c>
      <c r="AX10" s="53" t="s">
        <v>126</v>
      </c>
      <c r="AY10" s="53" t="s">
        <v>125</v>
      </c>
      <c r="AZ10" s="52" t="s">
        <v>124</v>
      </c>
      <c r="BA10" s="53" t="s">
        <v>125</v>
      </c>
      <c r="BB10" s="52" t="s">
        <v>124</v>
      </c>
      <c r="BC10" s="53" t="s">
        <v>125</v>
      </c>
      <c r="BD10" s="52" t="s">
        <v>124</v>
      </c>
      <c r="BE10" s="53" t="s">
        <v>125</v>
      </c>
      <c r="BF10" s="52" t="s">
        <v>124</v>
      </c>
      <c r="BG10" s="53" t="s">
        <v>125</v>
      </c>
      <c r="BH10" s="52" t="s">
        <v>124</v>
      </c>
      <c r="BI10" s="53" t="s">
        <v>125</v>
      </c>
      <c r="BJ10" s="52" t="s">
        <v>124</v>
      </c>
      <c r="BK10" s="53" t="s">
        <v>125</v>
      </c>
      <c r="BL10" s="52" t="s">
        <v>124</v>
      </c>
      <c r="BM10" s="53" t="s">
        <v>125</v>
      </c>
      <c r="BN10" s="52" t="s">
        <v>124</v>
      </c>
      <c r="BO10" s="53" t="s">
        <v>125</v>
      </c>
      <c r="BP10" s="52" t="s">
        <v>124</v>
      </c>
      <c r="BQ10" s="53" t="s">
        <v>125</v>
      </c>
      <c r="BR10" s="52" t="s">
        <v>124</v>
      </c>
      <c r="BS10" s="53" t="s">
        <v>125</v>
      </c>
      <c r="BT10" s="52" t="s">
        <v>124</v>
      </c>
      <c r="BU10" s="53" t="s">
        <v>125</v>
      </c>
      <c r="BV10" s="52" t="s">
        <v>124</v>
      </c>
      <c r="BW10" s="54" t="s">
        <v>125</v>
      </c>
      <c r="BX10" s="52" t="s">
        <v>124</v>
      </c>
      <c r="BY10" s="53" t="s">
        <v>125</v>
      </c>
      <c r="BZ10" s="52" t="s">
        <v>124</v>
      </c>
      <c r="CA10" s="53" t="s">
        <v>125</v>
      </c>
      <c r="CB10" s="52" t="s">
        <v>124</v>
      </c>
      <c r="CC10" s="53" t="s">
        <v>125</v>
      </c>
      <c r="CD10" s="52" t="s">
        <v>124</v>
      </c>
      <c r="CE10" s="53" t="s">
        <v>125</v>
      </c>
      <c r="CF10" s="53" t="s">
        <v>126</v>
      </c>
      <c r="CG10" s="53" t="s">
        <v>125</v>
      </c>
      <c r="CH10" s="52" t="s">
        <v>124</v>
      </c>
      <c r="CI10" s="53" t="s">
        <v>125</v>
      </c>
      <c r="CJ10" s="52" t="s">
        <v>124</v>
      </c>
      <c r="CK10" s="53" t="s">
        <v>125</v>
      </c>
      <c r="CL10" s="52" t="s">
        <v>124</v>
      </c>
      <c r="CM10" s="53" t="s">
        <v>125</v>
      </c>
      <c r="CN10" s="52" t="s">
        <v>124</v>
      </c>
      <c r="CO10" s="53" t="s">
        <v>125</v>
      </c>
      <c r="CP10" s="52" t="s">
        <v>124</v>
      </c>
      <c r="CQ10" s="53" t="s">
        <v>125</v>
      </c>
      <c r="CR10" s="52" t="s">
        <v>124</v>
      </c>
      <c r="CS10" s="53" t="s">
        <v>125</v>
      </c>
      <c r="CT10" s="52" t="s">
        <v>124</v>
      </c>
      <c r="CU10" s="53" t="s">
        <v>125</v>
      </c>
      <c r="CV10" s="52" t="s">
        <v>124</v>
      </c>
      <c r="CW10" s="53" t="s">
        <v>125</v>
      </c>
      <c r="CX10" s="52" t="s">
        <v>124</v>
      </c>
      <c r="CY10" s="53" t="s">
        <v>125</v>
      </c>
      <c r="CZ10" s="53" t="s">
        <v>126</v>
      </c>
      <c r="DA10" s="53" t="s">
        <v>125</v>
      </c>
      <c r="DB10" s="53" t="s">
        <v>126</v>
      </c>
      <c r="DC10" s="53" t="s">
        <v>125</v>
      </c>
      <c r="DD10" s="52" t="s">
        <v>124</v>
      </c>
      <c r="DE10" s="53" t="s">
        <v>125</v>
      </c>
      <c r="DF10" s="52" t="s">
        <v>124</v>
      </c>
      <c r="DG10" s="53" t="s">
        <v>125</v>
      </c>
      <c r="DH10" s="52" t="s">
        <v>124</v>
      </c>
      <c r="DI10" s="53" t="s">
        <v>125</v>
      </c>
      <c r="DJ10" s="52" t="s">
        <v>124</v>
      </c>
      <c r="DK10" s="53" t="s">
        <v>125</v>
      </c>
      <c r="DL10" s="52" t="s">
        <v>124</v>
      </c>
      <c r="DM10" s="53" t="s">
        <v>125</v>
      </c>
      <c r="DN10" s="52" t="s">
        <v>124</v>
      </c>
      <c r="DO10" s="53" t="s">
        <v>125</v>
      </c>
    </row>
    <row r="11" spans="1:119" s="47" customFormat="1" ht="20.25" customHeight="1" x14ac:dyDescent="0.25">
      <c r="A11" s="51"/>
      <c r="B11" s="56"/>
      <c r="C11" s="56"/>
      <c r="D11" s="57" t="s">
        <v>127</v>
      </c>
      <c r="E11" s="58"/>
      <c r="F11" s="59"/>
      <c r="G11" s="59"/>
      <c r="H11" s="60"/>
      <c r="I11" s="60"/>
      <c r="J11" s="60"/>
      <c r="K11" s="60"/>
      <c r="L11" s="61"/>
      <c r="M11" s="61"/>
      <c r="N11" s="61"/>
      <c r="O11" s="62"/>
      <c r="P11" s="63"/>
      <c r="Q11" s="64">
        <v>1.1000000000000001</v>
      </c>
      <c r="R11" s="64"/>
      <c r="S11" s="64">
        <v>1.1000000000000001</v>
      </c>
      <c r="T11" s="64"/>
      <c r="U11" s="64">
        <v>1.25</v>
      </c>
      <c r="V11" s="64"/>
      <c r="W11" s="64">
        <v>1.25</v>
      </c>
      <c r="X11" s="64"/>
      <c r="Y11" s="64">
        <v>1.4</v>
      </c>
      <c r="Z11" s="64"/>
      <c r="AA11" s="64">
        <v>1.4</v>
      </c>
      <c r="AB11" s="64"/>
      <c r="AC11" s="64">
        <v>1.1000000000000001</v>
      </c>
      <c r="AD11" s="64"/>
      <c r="AE11" s="64">
        <v>1.1000000000000001</v>
      </c>
      <c r="AF11" s="64"/>
      <c r="AG11" s="64">
        <v>1.1000000000000001</v>
      </c>
      <c r="AH11" s="64"/>
      <c r="AI11" s="64">
        <v>1.1000000000000001</v>
      </c>
      <c r="AJ11" s="64"/>
      <c r="AK11" s="64">
        <v>1.1000000000000001</v>
      </c>
      <c r="AL11" s="65"/>
      <c r="AM11" s="64">
        <v>1.1000000000000001</v>
      </c>
      <c r="AN11" s="65"/>
      <c r="AO11" s="64">
        <v>1.1000000000000001</v>
      </c>
      <c r="AP11" s="64"/>
      <c r="AQ11" s="64">
        <v>1.1000000000000001</v>
      </c>
      <c r="AR11" s="64"/>
      <c r="AS11" s="64">
        <v>1.4</v>
      </c>
      <c r="AT11" s="64"/>
      <c r="AU11" s="64">
        <v>1.1000000000000001</v>
      </c>
      <c r="AV11" s="64"/>
      <c r="AW11" s="64">
        <v>1</v>
      </c>
      <c r="AX11" s="64"/>
      <c r="AY11" s="64">
        <v>0.9</v>
      </c>
      <c r="AZ11" s="64"/>
      <c r="BA11" s="64">
        <v>0.9</v>
      </c>
      <c r="BB11" s="64"/>
      <c r="BC11" s="64">
        <v>1</v>
      </c>
      <c r="BD11" s="64"/>
      <c r="BE11" s="64">
        <v>1</v>
      </c>
      <c r="BF11" s="64"/>
      <c r="BG11" s="64">
        <v>1</v>
      </c>
      <c r="BH11" s="64"/>
      <c r="BI11" s="64">
        <v>1.2</v>
      </c>
      <c r="BJ11" s="64"/>
      <c r="BK11" s="64">
        <v>1.1000000000000001</v>
      </c>
      <c r="BL11" s="64"/>
      <c r="BM11" s="64">
        <v>1</v>
      </c>
      <c r="BN11" s="64"/>
      <c r="BO11" s="64">
        <v>1</v>
      </c>
      <c r="BP11" s="64"/>
      <c r="BQ11" s="64">
        <v>1</v>
      </c>
      <c r="BR11" s="64"/>
      <c r="BS11" s="64">
        <v>0.9</v>
      </c>
      <c r="BT11" s="64"/>
      <c r="BU11" s="64">
        <v>1.2</v>
      </c>
      <c r="BV11" s="64"/>
      <c r="BW11" s="66">
        <v>1.2</v>
      </c>
      <c r="BX11" s="64"/>
      <c r="BY11" s="64">
        <v>1</v>
      </c>
      <c r="BZ11" s="64"/>
      <c r="CA11" s="64">
        <v>1</v>
      </c>
      <c r="CB11" s="64"/>
      <c r="CC11" s="64">
        <v>1</v>
      </c>
      <c r="CD11" s="64"/>
      <c r="CE11" s="64">
        <v>1</v>
      </c>
      <c r="CF11" s="64"/>
      <c r="CG11" s="64">
        <v>0.7</v>
      </c>
      <c r="CH11" s="64"/>
      <c r="CI11" s="64">
        <v>0.8</v>
      </c>
      <c r="CJ11" s="64"/>
      <c r="CK11" s="64">
        <v>0.8</v>
      </c>
      <c r="CL11" s="64"/>
      <c r="CM11" s="64">
        <v>1</v>
      </c>
      <c r="CN11" s="64"/>
      <c r="CO11" s="64">
        <v>1</v>
      </c>
      <c r="CP11" s="64"/>
      <c r="CQ11" s="64">
        <v>1</v>
      </c>
      <c r="CR11" s="64"/>
      <c r="CS11" s="64">
        <v>1</v>
      </c>
      <c r="CT11" s="64"/>
      <c r="CU11" s="64">
        <v>1</v>
      </c>
      <c r="CV11" s="64"/>
      <c r="CW11" s="64">
        <v>1</v>
      </c>
      <c r="CX11" s="64"/>
      <c r="CY11" s="64">
        <v>0.9</v>
      </c>
      <c r="CZ11" s="64"/>
      <c r="DA11" s="64">
        <v>0.9</v>
      </c>
      <c r="DB11" s="64"/>
      <c r="DC11" s="64">
        <v>1</v>
      </c>
      <c r="DD11" s="64"/>
      <c r="DE11" s="64">
        <v>1</v>
      </c>
      <c r="DF11" s="64"/>
      <c r="DG11" s="64">
        <v>1</v>
      </c>
      <c r="DH11" s="64"/>
      <c r="DI11" s="64">
        <v>1</v>
      </c>
      <c r="DJ11" s="64"/>
      <c r="DK11" s="66">
        <v>1</v>
      </c>
      <c r="DL11" s="66"/>
      <c r="DM11" s="66">
        <v>1.1000000000000001</v>
      </c>
      <c r="DN11" s="51"/>
      <c r="DO11" s="51"/>
    </row>
    <row r="12" spans="1:119" s="47" customFormat="1" ht="20.25" hidden="1" customHeight="1" x14ac:dyDescent="0.25">
      <c r="A12" s="51"/>
      <c r="B12" s="56"/>
      <c r="C12" s="56"/>
      <c r="D12" s="57"/>
      <c r="E12" s="58"/>
      <c r="F12" s="59"/>
      <c r="G12" s="59"/>
      <c r="H12" s="60"/>
      <c r="I12" s="60"/>
      <c r="J12" s="60"/>
      <c r="K12" s="60"/>
      <c r="L12" s="61"/>
      <c r="M12" s="61"/>
      <c r="N12" s="61"/>
      <c r="O12" s="62"/>
      <c r="P12" s="67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>
        <v>1.1000000000000001</v>
      </c>
      <c r="AF12" s="68"/>
      <c r="AG12" s="68"/>
      <c r="AH12" s="68"/>
      <c r="AI12" s="68">
        <v>1.1000000000000001</v>
      </c>
      <c r="AJ12" s="68"/>
      <c r="AK12" s="68"/>
      <c r="AL12" s="69"/>
      <c r="AM12" s="69"/>
      <c r="AN12" s="69"/>
      <c r="AO12" s="69"/>
      <c r="AP12" s="68"/>
      <c r="AQ12" s="68"/>
      <c r="AR12" s="68"/>
      <c r="AS12" s="68"/>
      <c r="AT12" s="68"/>
      <c r="AU12" s="68"/>
      <c r="AV12" s="70"/>
      <c r="AW12" s="68"/>
      <c r="AX12" s="68"/>
      <c r="AY12" s="68"/>
      <c r="AZ12" s="71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71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71"/>
      <c r="BX12" s="71"/>
      <c r="BY12" s="68"/>
      <c r="BZ12" s="71"/>
      <c r="CA12" s="68"/>
      <c r="CB12" s="68"/>
      <c r="CC12" s="68"/>
      <c r="CD12" s="68"/>
      <c r="CE12" s="68"/>
      <c r="CF12" s="71"/>
      <c r="CG12" s="68"/>
      <c r="CH12" s="71"/>
      <c r="CI12" s="68"/>
      <c r="CJ12" s="71"/>
      <c r="CK12" s="68"/>
      <c r="CL12" s="71"/>
      <c r="CM12" s="68"/>
      <c r="CN12" s="71"/>
      <c r="CO12" s="68"/>
      <c r="CP12" s="68"/>
      <c r="CQ12" s="68"/>
      <c r="CR12" s="68"/>
      <c r="CS12" s="68"/>
      <c r="CT12" s="68"/>
      <c r="CU12" s="68"/>
      <c r="CV12" s="72"/>
      <c r="CW12" s="68"/>
      <c r="CX12" s="71"/>
      <c r="CY12" s="68"/>
      <c r="CZ12" s="71"/>
      <c r="DA12" s="71"/>
      <c r="DB12" s="68"/>
      <c r="DC12" s="68"/>
      <c r="DD12" s="72"/>
      <c r="DE12" s="68"/>
      <c r="DF12" s="71"/>
      <c r="DG12" s="68"/>
      <c r="DH12" s="71"/>
      <c r="DI12" s="68"/>
      <c r="DJ12" s="71"/>
      <c r="DK12" s="71"/>
      <c r="DL12" s="71"/>
      <c r="DM12" s="71"/>
      <c r="DN12" s="51"/>
      <c r="DO12" s="51"/>
    </row>
    <row r="13" spans="1:119" s="47" customFormat="1" ht="20.25" hidden="1" customHeight="1" x14ac:dyDescent="0.25">
      <c r="A13" s="51"/>
      <c r="B13" s="56"/>
      <c r="C13" s="56"/>
      <c r="D13" s="57" t="s">
        <v>128</v>
      </c>
      <c r="E13" s="58"/>
      <c r="F13" s="59"/>
      <c r="G13" s="59"/>
      <c r="H13" s="60"/>
      <c r="I13" s="60"/>
      <c r="J13" s="60"/>
      <c r="K13" s="60"/>
      <c r="L13" s="61"/>
      <c r="M13" s="61"/>
      <c r="N13" s="61"/>
      <c r="O13" s="62"/>
      <c r="P13" s="67"/>
      <c r="Q13" s="68"/>
      <c r="R13" s="68"/>
      <c r="S13" s="68"/>
      <c r="T13" s="68"/>
      <c r="U13" s="68"/>
      <c r="V13" s="68"/>
      <c r="W13" s="68"/>
      <c r="X13" s="68"/>
      <c r="Y13" s="68">
        <v>1.4</v>
      </c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9"/>
      <c r="AM13" s="69"/>
      <c r="AN13" s="69"/>
      <c r="AO13" s="69"/>
      <c r="AP13" s="68"/>
      <c r="AQ13" s="68"/>
      <c r="AR13" s="68"/>
      <c r="AS13" s="68">
        <v>1.4</v>
      </c>
      <c r="AT13" s="68"/>
      <c r="AU13" s="68"/>
      <c r="AV13" s="70"/>
      <c r="AW13" s="68"/>
      <c r="AX13" s="68"/>
      <c r="AY13" s="68"/>
      <c r="AZ13" s="71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71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71"/>
      <c r="BX13" s="71"/>
      <c r="BY13" s="68"/>
      <c r="BZ13" s="71"/>
      <c r="CA13" s="68"/>
      <c r="CB13" s="68"/>
      <c r="CC13" s="68"/>
      <c r="CD13" s="68"/>
      <c r="CE13" s="68"/>
      <c r="CF13" s="71"/>
      <c r="CG13" s="68"/>
      <c r="CH13" s="71"/>
      <c r="CI13" s="68"/>
      <c r="CJ13" s="71"/>
      <c r="CK13" s="68"/>
      <c r="CL13" s="71"/>
      <c r="CM13" s="68"/>
      <c r="CN13" s="71"/>
      <c r="CO13" s="68"/>
      <c r="CP13" s="68"/>
      <c r="CQ13" s="68"/>
      <c r="CR13" s="68"/>
      <c r="CS13" s="68"/>
      <c r="CT13" s="68"/>
      <c r="CU13" s="68"/>
      <c r="CV13" s="72"/>
      <c r="CW13" s="68"/>
      <c r="CX13" s="71"/>
      <c r="CY13" s="68"/>
      <c r="CZ13" s="71"/>
      <c r="DA13" s="71"/>
      <c r="DB13" s="68"/>
      <c r="DC13" s="68"/>
      <c r="DD13" s="72"/>
      <c r="DE13" s="68"/>
      <c r="DF13" s="71"/>
      <c r="DG13" s="68"/>
      <c r="DH13" s="71"/>
      <c r="DI13" s="68"/>
      <c r="DJ13" s="71"/>
      <c r="DK13" s="71"/>
      <c r="DL13" s="71"/>
      <c r="DM13" s="71"/>
      <c r="DN13" s="51"/>
      <c r="DO13" s="51"/>
    </row>
    <row r="14" spans="1:119" ht="15.75" customHeight="1" x14ac:dyDescent="0.25">
      <c r="A14" s="196">
        <v>1</v>
      </c>
      <c r="B14" s="197"/>
      <c r="C14" s="198"/>
      <c r="D14" s="199" t="s">
        <v>129</v>
      </c>
      <c r="E14" s="200">
        <v>25969</v>
      </c>
      <c r="F14" s="201">
        <v>0.5</v>
      </c>
      <c r="G14" s="202"/>
      <c r="H14" s="75"/>
      <c r="I14" s="75"/>
      <c r="J14" s="75"/>
      <c r="K14" s="203"/>
      <c r="L14" s="204"/>
      <c r="M14" s="204"/>
      <c r="N14" s="204"/>
      <c r="O14" s="205"/>
      <c r="P14" s="206">
        <f t="shared" ref="P14:V14" si="0">P15</f>
        <v>0</v>
      </c>
      <c r="Q14" s="206">
        <f t="shared" si="0"/>
        <v>0</v>
      </c>
      <c r="R14" s="206">
        <f t="shared" si="0"/>
        <v>0</v>
      </c>
      <c r="S14" s="206">
        <f t="shared" si="0"/>
        <v>0</v>
      </c>
      <c r="T14" s="206">
        <f t="shared" si="0"/>
        <v>0</v>
      </c>
      <c r="U14" s="206">
        <f t="shared" si="0"/>
        <v>0</v>
      </c>
      <c r="V14" s="206">
        <f t="shared" si="0"/>
        <v>450</v>
      </c>
      <c r="W14" s="206">
        <f>W15</f>
        <v>9407270.2499999981</v>
      </c>
      <c r="X14" s="206">
        <f t="shared" ref="X14:Y14" si="1">X15</f>
        <v>0</v>
      </c>
      <c r="Y14" s="206">
        <f t="shared" si="1"/>
        <v>0</v>
      </c>
      <c r="Z14" s="206"/>
      <c r="AA14" s="206"/>
      <c r="AB14" s="206">
        <f t="shared" ref="AB14:CM14" si="2">AB15</f>
        <v>0</v>
      </c>
      <c r="AC14" s="206">
        <f t="shared" si="2"/>
        <v>0</v>
      </c>
      <c r="AD14" s="206">
        <f t="shared" si="2"/>
        <v>0</v>
      </c>
      <c r="AE14" s="206">
        <f t="shared" si="2"/>
        <v>0</v>
      </c>
      <c r="AF14" s="206">
        <f t="shared" si="2"/>
        <v>0</v>
      </c>
      <c r="AG14" s="206">
        <f t="shared" si="2"/>
        <v>0</v>
      </c>
      <c r="AH14" s="206">
        <f t="shared" si="2"/>
        <v>0</v>
      </c>
      <c r="AI14" s="206">
        <f t="shared" si="2"/>
        <v>0</v>
      </c>
      <c r="AJ14" s="206">
        <f t="shared" si="2"/>
        <v>0</v>
      </c>
      <c r="AK14" s="206">
        <f t="shared" si="2"/>
        <v>0</v>
      </c>
      <c r="AL14" s="206">
        <f t="shared" si="2"/>
        <v>0</v>
      </c>
      <c r="AM14" s="206">
        <f t="shared" si="2"/>
        <v>0</v>
      </c>
      <c r="AN14" s="206">
        <f t="shared" si="2"/>
        <v>0</v>
      </c>
      <c r="AO14" s="206">
        <f t="shared" si="2"/>
        <v>0</v>
      </c>
      <c r="AP14" s="206">
        <f t="shared" si="2"/>
        <v>80</v>
      </c>
      <c r="AQ14" s="206">
        <f t="shared" si="2"/>
        <v>2006884.3199999998</v>
      </c>
      <c r="AR14" s="206">
        <f t="shared" si="2"/>
        <v>0</v>
      </c>
      <c r="AS14" s="206">
        <f t="shared" si="2"/>
        <v>0</v>
      </c>
      <c r="AT14" s="206">
        <f t="shared" si="2"/>
        <v>0</v>
      </c>
      <c r="AU14" s="206">
        <f t="shared" si="2"/>
        <v>0</v>
      </c>
      <c r="AV14" s="206">
        <f t="shared" si="2"/>
        <v>0</v>
      </c>
      <c r="AW14" s="206">
        <f t="shared" si="2"/>
        <v>0</v>
      </c>
      <c r="AX14" s="206">
        <f t="shared" si="2"/>
        <v>0</v>
      </c>
      <c r="AY14" s="206">
        <f t="shared" si="2"/>
        <v>0</v>
      </c>
      <c r="AZ14" s="206">
        <f t="shared" si="2"/>
        <v>0</v>
      </c>
      <c r="BA14" s="206">
        <f t="shared" si="2"/>
        <v>0</v>
      </c>
      <c r="BB14" s="206">
        <f t="shared" si="2"/>
        <v>0</v>
      </c>
      <c r="BC14" s="206">
        <f t="shared" si="2"/>
        <v>0</v>
      </c>
      <c r="BD14" s="206">
        <f t="shared" si="2"/>
        <v>80</v>
      </c>
      <c r="BE14" s="206">
        <f t="shared" si="2"/>
        <v>1672403.5999999999</v>
      </c>
      <c r="BF14" s="206">
        <f t="shared" si="2"/>
        <v>0</v>
      </c>
      <c r="BG14" s="206">
        <f t="shared" si="2"/>
        <v>0</v>
      </c>
      <c r="BH14" s="206">
        <f t="shared" si="2"/>
        <v>84</v>
      </c>
      <c r="BI14" s="206">
        <f t="shared" si="2"/>
        <v>1756023.7799999998</v>
      </c>
      <c r="BJ14" s="206">
        <f t="shared" si="2"/>
        <v>0</v>
      </c>
      <c r="BK14" s="206">
        <f t="shared" si="2"/>
        <v>0</v>
      </c>
      <c r="BL14" s="206">
        <f t="shared" si="2"/>
        <v>0</v>
      </c>
      <c r="BM14" s="206">
        <f t="shared" si="2"/>
        <v>0</v>
      </c>
      <c r="BN14" s="206">
        <f t="shared" si="2"/>
        <v>0</v>
      </c>
      <c r="BO14" s="206">
        <f t="shared" si="2"/>
        <v>0</v>
      </c>
      <c r="BP14" s="206">
        <f t="shared" si="2"/>
        <v>33</v>
      </c>
      <c r="BQ14" s="206">
        <f t="shared" si="2"/>
        <v>827839.78199999989</v>
      </c>
      <c r="BR14" s="206">
        <f t="shared" si="2"/>
        <v>0</v>
      </c>
      <c r="BS14" s="206">
        <f t="shared" si="2"/>
        <v>0</v>
      </c>
      <c r="BT14" s="206">
        <f t="shared" si="2"/>
        <v>25</v>
      </c>
      <c r="BU14" s="206">
        <f t="shared" si="2"/>
        <v>627151.35</v>
      </c>
      <c r="BV14" s="206">
        <f t="shared" si="2"/>
        <v>50</v>
      </c>
      <c r="BW14" s="206">
        <f t="shared" si="2"/>
        <v>1254302.7</v>
      </c>
      <c r="BX14" s="206">
        <f t="shared" si="2"/>
        <v>0</v>
      </c>
      <c r="BY14" s="206">
        <f t="shared" si="2"/>
        <v>0</v>
      </c>
      <c r="BZ14" s="206">
        <f t="shared" si="2"/>
        <v>0</v>
      </c>
      <c r="CA14" s="206">
        <f t="shared" si="2"/>
        <v>0</v>
      </c>
      <c r="CB14" s="206">
        <f t="shared" si="2"/>
        <v>0</v>
      </c>
      <c r="CC14" s="206">
        <f t="shared" si="2"/>
        <v>0</v>
      </c>
      <c r="CD14" s="206">
        <f t="shared" si="2"/>
        <v>80</v>
      </c>
      <c r="CE14" s="206">
        <f t="shared" si="2"/>
        <v>2006884.3199999998</v>
      </c>
      <c r="CF14" s="206">
        <f t="shared" si="2"/>
        <v>0</v>
      </c>
      <c r="CG14" s="206">
        <f t="shared" si="2"/>
        <v>0</v>
      </c>
      <c r="CH14" s="206">
        <f t="shared" si="2"/>
        <v>0</v>
      </c>
      <c r="CI14" s="206">
        <f t="shared" si="2"/>
        <v>0</v>
      </c>
      <c r="CJ14" s="206">
        <f t="shared" si="2"/>
        <v>0</v>
      </c>
      <c r="CK14" s="206">
        <f t="shared" si="2"/>
        <v>0</v>
      </c>
      <c r="CL14" s="206">
        <f t="shared" si="2"/>
        <v>10</v>
      </c>
      <c r="CM14" s="206">
        <f t="shared" si="2"/>
        <v>209050.44999999998</v>
      </c>
      <c r="CN14" s="206">
        <f t="shared" ref="CN14:DO14" si="3">CN15</f>
        <v>0</v>
      </c>
      <c r="CO14" s="206">
        <f t="shared" si="3"/>
        <v>0</v>
      </c>
      <c r="CP14" s="206">
        <f t="shared" si="3"/>
        <v>0</v>
      </c>
      <c r="CQ14" s="206">
        <f t="shared" si="3"/>
        <v>0</v>
      </c>
      <c r="CR14" s="206">
        <f t="shared" si="3"/>
        <v>60</v>
      </c>
      <c r="CS14" s="206">
        <f t="shared" si="3"/>
        <v>1505163.2399999998</v>
      </c>
      <c r="CT14" s="206">
        <f t="shared" si="3"/>
        <v>10</v>
      </c>
      <c r="CU14" s="206">
        <f t="shared" si="3"/>
        <v>250860.53999999998</v>
      </c>
      <c r="CV14" s="206">
        <f t="shared" si="3"/>
        <v>0</v>
      </c>
      <c r="CW14" s="206">
        <f t="shared" si="3"/>
        <v>0</v>
      </c>
      <c r="CX14" s="206">
        <f t="shared" si="3"/>
        <v>0</v>
      </c>
      <c r="CY14" s="206">
        <f t="shared" si="3"/>
        <v>0</v>
      </c>
      <c r="CZ14" s="206">
        <f t="shared" si="3"/>
        <v>0</v>
      </c>
      <c r="DA14" s="206">
        <f t="shared" si="3"/>
        <v>0</v>
      </c>
      <c r="DB14" s="206">
        <f t="shared" si="3"/>
        <v>0</v>
      </c>
      <c r="DC14" s="206">
        <f t="shared" si="3"/>
        <v>0</v>
      </c>
      <c r="DD14" s="206">
        <f t="shared" si="3"/>
        <v>0</v>
      </c>
      <c r="DE14" s="206">
        <f t="shared" si="3"/>
        <v>0</v>
      </c>
      <c r="DF14" s="206">
        <f t="shared" si="3"/>
        <v>25</v>
      </c>
      <c r="DG14" s="206">
        <f t="shared" si="3"/>
        <v>627151.35</v>
      </c>
      <c r="DH14" s="206">
        <f t="shared" si="3"/>
        <v>0</v>
      </c>
      <c r="DI14" s="206">
        <f t="shared" si="3"/>
        <v>0</v>
      </c>
      <c r="DJ14" s="206">
        <f t="shared" si="3"/>
        <v>0</v>
      </c>
      <c r="DK14" s="206">
        <f t="shared" si="3"/>
        <v>0</v>
      </c>
      <c r="DL14" s="206">
        <f t="shared" si="3"/>
        <v>0</v>
      </c>
      <c r="DM14" s="206">
        <f t="shared" si="3"/>
        <v>0</v>
      </c>
      <c r="DN14" s="206">
        <f t="shared" si="3"/>
        <v>987</v>
      </c>
      <c r="DO14" s="206">
        <f t="shared" si="3"/>
        <v>22150985.682</v>
      </c>
    </row>
    <row r="15" spans="1:119" s="47" customFormat="1" ht="39.75" customHeight="1" x14ac:dyDescent="0.25">
      <c r="A15" s="51"/>
      <c r="B15" s="181">
        <v>1</v>
      </c>
      <c r="C15" s="79" t="s">
        <v>130</v>
      </c>
      <c r="D15" s="80" t="s">
        <v>131</v>
      </c>
      <c r="E15" s="74">
        <v>25969</v>
      </c>
      <c r="F15" s="182">
        <v>0.5</v>
      </c>
      <c r="G15" s="76">
        <v>1.1499999999999999</v>
      </c>
      <c r="H15" s="76">
        <v>1.1499999999999999</v>
      </c>
      <c r="I15" s="77"/>
      <c r="J15" s="77"/>
      <c r="K15" s="51"/>
      <c r="L15" s="82">
        <v>1.4</v>
      </c>
      <c r="M15" s="82">
        <v>1.68</v>
      </c>
      <c r="N15" s="82">
        <v>2.23</v>
      </c>
      <c r="O15" s="83">
        <v>2.57</v>
      </c>
      <c r="P15" s="160"/>
      <c r="Q15" s="84">
        <f>(P15*$E15*$F15*$G15*$L15)</f>
        <v>0</v>
      </c>
      <c r="R15" s="89"/>
      <c r="S15" s="89">
        <f>(R15*$E15*$F15*$G15*$L15)</f>
        <v>0</v>
      </c>
      <c r="T15" s="84"/>
      <c r="U15" s="84">
        <f>(T15*$E15*$F15*$G15*$L15)</f>
        <v>0</v>
      </c>
      <c r="V15" s="84">
        <v>450</v>
      </c>
      <c r="W15" s="84">
        <f>(V15*$E15*$F15*$H15*$L15)</f>
        <v>9407270.2499999981</v>
      </c>
      <c r="X15" s="183"/>
      <c r="Y15" s="84"/>
      <c r="Z15" s="84"/>
      <c r="AA15" s="84"/>
      <c r="AB15" s="125"/>
      <c r="AC15" s="84">
        <f>(AB15*$E15*$F15*$G15*$L15)</f>
        <v>0</v>
      </c>
      <c r="AD15" s="86"/>
      <c r="AE15" s="84"/>
      <c r="AF15" s="86"/>
      <c r="AG15" s="84">
        <f>(AF15*$E15*$F15*$G15*$L15)</f>
        <v>0</v>
      </c>
      <c r="AH15" s="86"/>
      <c r="AI15" s="84"/>
      <c r="AJ15" s="86"/>
      <c r="AK15" s="84"/>
      <c r="AL15" s="184"/>
      <c r="AM15" s="84"/>
      <c r="AN15" s="84"/>
      <c r="AO15" s="84"/>
      <c r="AP15" s="84">
        <v>80</v>
      </c>
      <c r="AQ15" s="85">
        <f>(AP15*$E15*$F15*$H15*$M15)</f>
        <v>2006884.3199999998</v>
      </c>
      <c r="AR15" s="185"/>
      <c r="AS15" s="84">
        <f>(AR15*$E15*$F15*$H15*$M15)</f>
        <v>0</v>
      </c>
      <c r="AT15" s="125"/>
      <c r="AU15" s="89"/>
      <c r="AV15" s="183"/>
      <c r="AW15" s="84">
        <f>(AV15*$E15*$F15*$G15*$L15*$AK$11)</f>
        <v>0</v>
      </c>
      <c r="AX15" s="86"/>
      <c r="AY15" s="84">
        <f>(AX15*$E15*$F15*$G15*$L15*AY$11)</f>
        <v>0</v>
      </c>
      <c r="AZ15" s="125"/>
      <c r="BA15" s="84">
        <f>(AZ15*$E15*$F15*$G15*$L15*BA$11)</f>
        <v>0</v>
      </c>
      <c r="BB15" s="183"/>
      <c r="BC15" s="84"/>
      <c r="BD15" s="183">
        <v>80</v>
      </c>
      <c r="BE15" s="85">
        <f>(BD15*$E15*$F15*$H15*$L15)</f>
        <v>1672403.5999999999</v>
      </c>
      <c r="BF15" s="86"/>
      <c r="BG15" s="84"/>
      <c r="BH15" s="104">
        <v>84</v>
      </c>
      <c r="BI15" s="84">
        <f>(BH15*$E15*$F15*$H15*$L15)</f>
        <v>1756023.7799999998</v>
      </c>
      <c r="BJ15" s="86"/>
      <c r="BK15" s="84"/>
      <c r="BL15" s="86"/>
      <c r="BM15" s="84"/>
      <c r="BN15" s="183"/>
      <c r="BO15" s="147"/>
      <c r="BP15" s="84">
        <v>33</v>
      </c>
      <c r="BQ15" s="84">
        <f>(BP15*$E15*$F15*$H15*$M15)</f>
        <v>827839.78199999989</v>
      </c>
      <c r="BR15" s="86"/>
      <c r="BS15" s="84"/>
      <c r="BT15" s="84">
        <v>25</v>
      </c>
      <c r="BU15" s="84">
        <f>(BT15*$E15*$F15*$H15*$M15)</f>
        <v>627151.35</v>
      </c>
      <c r="BV15" s="186">
        <v>50</v>
      </c>
      <c r="BW15" s="89">
        <f>(BV15*$E15*$F15*$H15*$M15)</f>
        <v>1254302.7</v>
      </c>
      <c r="BX15" s="86"/>
      <c r="BY15" s="84"/>
      <c r="BZ15" s="86"/>
      <c r="CA15" s="84"/>
      <c r="CB15" s="86"/>
      <c r="CC15" s="84"/>
      <c r="CD15" s="84">
        <v>80</v>
      </c>
      <c r="CE15" s="84">
        <f>(CD15*$E15*$F15*$H15*$M15)</f>
        <v>2006884.3199999998</v>
      </c>
      <c r="CF15" s="86"/>
      <c r="CG15" s="84">
        <f>(CF15*$E15*$F15*$G15*$L15)</f>
        <v>0</v>
      </c>
      <c r="CH15" s="86"/>
      <c r="CI15" s="84"/>
      <c r="CJ15" s="86"/>
      <c r="CK15" s="84"/>
      <c r="CL15" s="84">
        <v>10</v>
      </c>
      <c r="CM15" s="84">
        <f>(CL15*$E15*$F15*$H15*$L15)</f>
        <v>209050.44999999998</v>
      </c>
      <c r="CN15" s="86"/>
      <c r="CO15" s="84"/>
      <c r="CP15" s="86"/>
      <c r="CQ15" s="84"/>
      <c r="CR15" s="84">
        <v>60</v>
      </c>
      <c r="CS15" s="84">
        <f>(CR15*$E15*$F15*$H15*$M15)</f>
        <v>1505163.2399999998</v>
      </c>
      <c r="CT15" s="84">
        <v>10</v>
      </c>
      <c r="CU15" s="84">
        <f>CT15*$E15*$F15*$H15*$M15</f>
        <v>250860.53999999998</v>
      </c>
      <c r="CV15" s="86"/>
      <c r="CW15" s="84"/>
      <c r="CX15" s="86"/>
      <c r="CY15" s="84"/>
      <c r="CZ15" s="86"/>
      <c r="DA15" s="89">
        <f>(CZ15*$E15*$F15*$G15*$M15)</f>
        <v>0</v>
      </c>
      <c r="DB15" s="125"/>
      <c r="DC15" s="84"/>
      <c r="DD15" s="187"/>
      <c r="DE15" s="84"/>
      <c r="DF15" s="84">
        <v>25</v>
      </c>
      <c r="DG15" s="84">
        <f>(DF15*$E15*$F15*$H15*$M15)</f>
        <v>627151.35</v>
      </c>
      <c r="DH15" s="86"/>
      <c r="DI15" s="84"/>
      <c r="DJ15" s="86"/>
      <c r="DK15" s="89"/>
      <c r="DL15" s="89"/>
      <c r="DM15" s="89"/>
      <c r="DN15" s="85">
        <f>SUM(P15,R15,T15,V15,X15,Z15,AB15,AD15,AF15,AH15,AJ15,AL15,AR15,AV15,AX15,CB15,AN15,BB15,BD15,BF15,CP15,BH15,BJ15,AP15,BN15,AT15,CR15,BP15,CT15,BR15,BT15,BV15,CD15,BX15,BZ15,CF15,CH15,CJ15,CL15,CN15,CV15,CX15,BL15,AZ15,CZ15,DB15,DD15,DF15,DH15,DJ15,DL15)</f>
        <v>987</v>
      </c>
      <c r="DO15" s="85">
        <f>SUM(Q15,S15,U15,W15,Y15,AA15,AC15,AE15,AG15,AI15,AK15,AM15,AS15,AW15,AY15,CC15,AO15,BC15,BE15,BG15,CQ15,BI15,BK15,AQ15,BO15,AU15,CS15,BQ15,CU15,BS15,BU15,BW15,CE15,BY15,CA15,CG15,CI15,CK15,CM15,CO15,CW15,CY15,BM15,BA15,DA15,DC15,DE15,DG15,DI15,DK15,DM15)</f>
        <v>22150985.682</v>
      </c>
    </row>
    <row r="16" spans="1:119" ht="17.25" customHeight="1" x14ac:dyDescent="0.25">
      <c r="A16" s="196">
        <v>2</v>
      </c>
      <c r="B16" s="197"/>
      <c r="C16" s="198"/>
      <c r="D16" s="199" t="s">
        <v>132</v>
      </c>
      <c r="E16" s="200">
        <v>25969</v>
      </c>
      <c r="F16" s="201">
        <v>0.8</v>
      </c>
      <c r="G16" s="207"/>
      <c r="H16" s="77"/>
      <c r="I16" s="77"/>
      <c r="J16" s="77"/>
      <c r="K16" s="208"/>
      <c r="L16" s="209">
        <v>1.4</v>
      </c>
      <c r="M16" s="209">
        <v>1.68</v>
      </c>
      <c r="N16" s="209">
        <v>2.23</v>
      </c>
      <c r="O16" s="210">
        <v>2.57</v>
      </c>
      <c r="P16" s="206">
        <f t="shared" ref="P16:CA16" si="4">SUM(P17:P30)</f>
        <v>2230</v>
      </c>
      <c r="Q16" s="206">
        <f t="shared" si="4"/>
        <v>62563946.078899994</v>
      </c>
      <c r="R16" s="206">
        <f t="shared" si="4"/>
        <v>0</v>
      </c>
      <c r="S16" s="206">
        <f t="shared" si="4"/>
        <v>0</v>
      </c>
      <c r="T16" s="206">
        <f t="shared" si="4"/>
        <v>0</v>
      </c>
      <c r="U16" s="206">
        <f t="shared" si="4"/>
        <v>0</v>
      </c>
      <c r="V16" s="206">
        <f t="shared" si="4"/>
        <v>7593</v>
      </c>
      <c r="W16" s="206">
        <f t="shared" si="4"/>
        <v>396205063.80065626</v>
      </c>
      <c r="X16" s="206">
        <f t="shared" si="4"/>
        <v>38</v>
      </c>
      <c r="Y16" s="206">
        <f t="shared" si="4"/>
        <v>2007029.7463999996</v>
      </c>
      <c r="Z16" s="206">
        <f t="shared" si="4"/>
        <v>0</v>
      </c>
      <c r="AA16" s="206">
        <f t="shared" si="4"/>
        <v>0</v>
      </c>
      <c r="AB16" s="206">
        <f t="shared" si="4"/>
        <v>0</v>
      </c>
      <c r="AC16" s="206">
        <f t="shared" si="4"/>
        <v>0</v>
      </c>
      <c r="AD16" s="206">
        <f t="shared" si="4"/>
        <v>0</v>
      </c>
      <c r="AE16" s="206">
        <f t="shared" si="4"/>
        <v>0</v>
      </c>
      <c r="AF16" s="206">
        <f t="shared" si="4"/>
        <v>97</v>
      </c>
      <c r="AG16" s="206">
        <f t="shared" si="4"/>
        <v>4161267.3662</v>
      </c>
      <c r="AH16" s="206">
        <f t="shared" si="4"/>
        <v>0</v>
      </c>
      <c r="AI16" s="206">
        <f t="shared" si="4"/>
        <v>0</v>
      </c>
      <c r="AJ16" s="206">
        <f t="shared" si="4"/>
        <v>0</v>
      </c>
      <c r="AK16" s="206">
        <f t="shared" si="4"/>
        <v>0</v>
      </c>
      <c r="AL16" s="206">
        <f t="shared" si="4"/>
        <v>2079</v>
      </c>
      <c r="AM16" s="206">
        <f t="shared" si="4"/>
        <v>62139410.060700007</v>
      </c>
      <c r="AN16" s="206">
        <f t="shared" si="4"/>
        <v>2228</v>
      </c>
      <c r="AO16" s="206">
        <f t="shared" si="4"/>
        <v>72351840.845619991</v>
      </c>
      <c r="AP16" s="206">
        <f t="shared" si="4"/>
        <v>3009</v>
      </c>
      <c r="AQ16" s="206">
        <f t="shared" si="4"/>
        <v>171191713.08338398</v>
      </c>
      <c r="AR16" s="206">
        <f t="shared" si="4"/>
        <v>14</v>
      </c>
      <c r="AS16" s="206">
        <f t="shared" si="4"/>
        <v>1032323.8430399999</v>
      </c>
      <c r="AT16" s="206">
        <f t="shared" si="4"/>
        <v>147</v>
      </c>
      <c r="AU16" s="206">
        <f t="shared" si="4"/>
        <v>5592255.1437480003</v>
      </c>
      <c r="AV16" s="206">
        <f t="shared" si="4"/>
        <v>0</v>
      </c>
      <c r="AW16" s="206">
        <f t="shared" si="4"/>
        <v>0</v>
      </c>
      <c r="AX16" s="206">
        <f t="shared" si="4"/>
        <v>0</v>
      </c>
      <c r="AY16" s="206">
        <f t="shared" si="4"/>
        <v>0</v>
      </c>
      <c r="AZ16" s="206">
        <f t="shared" si="4"/>
        <v>0</v>
      </c>
      <c r="BA16" s="206">
        <f t="shared" si="4"/>
        <v>0</v>
      </c>
      <c r="BB16" s="206">
        <f t="shared" si="4"/>
        <v>3369</v>
      </c>
      <c r="BC16" s="206">
        <f t="shared" si="4"/>
        <v>146053533.1717</v>
      </c>
      <c r="BD16" s="206">
        <f t="shared" si="4"/>
        <v>1650</v>
      </c>
      <c r="BE16" s="206">
        <f t="shared" si="4"/>
        <v>74533175.039399996</v>
      </c>
      <c r="BF16" s="206">
        <f t="shared" si="4"/>
        <v>2140</v>
      </c>
      <c r="BG16" s="206">
        <f t="shared" si="4"/>
        <v>93900444.929199979</v>
      </c>
      <c r="BH16" s="206">
        <f t="shared" si="4"/>
        <v>592</v>
      </c>
      <c r="BI16" s="206">
        <f t="shared" si="4"/>
        <v>23805901.757399995</v>
      </c>
      <c r="BJ16" s="206">
        <f t="shared" si="4"/>
        <v>0</v>
      </c>
      <c r="BK16" s="206">
        <f t="shared" si="4"/>
        <v>0</v>
      </c>
      <c r="BL16" s="206">
        <f t="shared" si="4"/>
        <v>0</v>
      </c>
      <c r="BM16" s="206">
        <f t="shared" si="4"/>
        <v>0</v>
      </c>
      <c r="BN16" s="206">
        <f t="shared" si="4"/>
        <v>7765</v>
      </c>
      <c r="BO16" s="206">
        <f t="shared" si="4"/>
        <v>292493180.70672005</v>
      </c>
      <c r="BP16" s="206">
        <f t="shared" si="4"/>
        <v>981</v>
      </c>
      <c r="BQ16" s="206">
        <f t="shared" si="4"/>
        <v>38745519.472799994</v>
      </c>
      <c r="BR16" s="206">
        <f t="shared" si="4"/>
        <v>60</v>
      </c>
      <c r="BS16" s="206">
        <f t="shared" si="4"/>
        <v>1811882.7873719998</v>
      </c>
      <c r="BT16" s="206">
        <f t="shared" si="4"/>
        <v>886</v>
      </c>
      <c r="BU16" s="206">
        <f t="shared" si="4"/>
        <v>39901240.524767995</v>
      </c>
      <c r="BV16" s="206">
        <f t="shared" si="4"/>
        <v>1130</v>
      </c>
      <c r="BW16" s="206">
        <f t="shared" si="4"/>
        <v>44325321.026783995</v>
      </c>
      <c r="BX16" s="206">
        <f t="shared" si="4"/>
        <v>0</v>
      </c>
      <c r="BY16" s="206">
        <f t="shared" si="4"/>
        <v>0</v>
      </c>
      <c r="BZ16" s="206">
        <f t="shared" si="4"/>
        <v>0</v>
      </c>
      <c r="CA16" s="206">
        <f t="shared" si="4"/>
        <v>0</v>
      </c>
      <c r="CB16" s="206">
        <f t="shared" ref="CB16:DM16" si="5">SUM(CB17:CB30)</f>
        <v>285</v>
      </c>
      <c r="CC16" s="206">
        <f t="shared" si="5"/>
        <v>7013188.1399999987</v>
      </c>
      <c r="CD16" s="206">
        <f t="shared" si="5"/>
        <v>838</v>
      </c>
      <c r="CE16" s="206">
        <f t="shared" si="5"/>
        <v>29773917.631919999</v>
      </c>
      <c r="CF16" s="206">
        <f t="shared" si="5"/>
        <v>0</v>
      </c>
      <c r="CG16" s="206">
        <f t="shared" si="5"/>
        <v>0</v>
      </c>
      <c r="CH16" s="206">
        <f t="shared" si="5"/>
        <v>480</v>
      </c>
      <c r="CI16" s="206">
        <f t="shared" si="5"/>
        <v>12003495.056000002</v>
      </c>
      <c r="CJ16" s="206">
        <f t="shared" si="5"/>
        <v>158</v>
      </c>
      <c r="CK16" s="206">
        <f t="shared" si="5"/>
        <v>2526201.9944000002</v>
      </c>
      <c r="CL16" s="206">
        <f t="shared" si="5"/>
        <v>220</v>
      </c>
      <c r="CM16" s="206">
        <f t="shared" si="5"/>
        <v>6505650.0040000007</v>
      </c>
      <c r="CN16" s="206">
        <f t="shared" si="5"/>
        <v>0</v>
      </c>
      <c r="CO16" s="206">
        <f t="shared" si="5"/>
        <v>0</v>
      </c>
      <c r="CP16" s="206">
        <f t="shared" si="5"/>
        <v>344</v>
      </c>
      <c r="CQ16" s="206">
        <f t="shared" si="5"/>
        <v>11642328.591599999</v>
      </c>
      <c r="CR16" s="206">
        <f t="shared" si="5"/>
        <v>1300</v>
      </c>
      <c r="CS16" s="206">
        <f t="shared" si="5"/>
        <v>48269865.246119991</v>
      </c>
      <c r="CT16" s="206">
        <f t="shared" si="5"/>
        <v>740</v>
      </c>
      <c r="CU16" s="206">
        <f t="shared" si="5"/>
        <v>26151447.806399997</v>
      </c>
      <c r="CV16" s="206">
        <f t="shared" si="5"/>
        <v>0</v>
      </c>
      <c r="CW16" s="206">
        <f t="shared" si="5"/>
        <v>0</v>
      </c>
      <c r="CX16" s="206">
        <f t="shared" si="5"/>
        <v>0</v>
      </c>
      <c r="CY16" s="206">
        <f t="shared" si="5"/>
        <v>0</v>
      </c>
      <c r="CZ16" s="206">
        <f t="shared" si="5"/>
        <v>0</v>
      </c>
      <c r="DA16" s="206">
        <f t="shared" si="5"/>
        <v>0</v>
      </c>
      <c r="DB16" s="206">
        <f t="shared" si="5"/>
        <v>0</v>
      </c>
      <c r="DC16" s="206">
        <f t="shared" si="5"/>
        <v>0</v>
      </c>
      <c r="DD16" s="206">
        <f t="shared" si="5"/>
        <v>45</v>
      </c>
      <c r="DE16" s="206">
        <f t="shared" si="5"/>
        <v>979970.33903999999</v>
      </c>
      <c r="DF16" s="206">
        <f t="shared" si="5"/>
        <v>297</v>
      </c>
      <c r="DG16" s="206">
        <f t="shared" si="5"/>
        <v>9867697.5037199985</v>
      </c>
      <c r="DH16" s="206">
        <f t="shared" si="5"/>
        <v>72</v>
      </c>
      <c r="DI16" s="206">
        <f t="shared" si="5"/>
        <v>3572318.8822549996</v>
      </c>
      <c r="DJ16" s="206">
        <f t="shared" si="5"/>
        <v>247</v>
      </c>
      <c r="DK16" s="206">
        <f t="shared" si="5"/>
        <v>13554493.840690002</v>
      </c>
      <c r="DL16" s="206">
        <f t="shared" si="5"/>
        <v>0</v>
      </c>
      <c r="DM16" s="206">
        <f t="shared" si="5"/>
        <v>0</v>
      </c>
      <c r="DN16" s="206">
        <f>SUM(DN17:DN30)</f>
        <v>41034</v>
      </c>
      <c r="DO16" s="206">
        <f t="shared" ref="DO16" si="6">SUM(DO17:DO30)</f>
        <v>1704675624.4209368</v>
      </c>
    </row>
    <row r="17" spans="1:119" ht="15.75" customHeight="1" x14ac:dyDescent="0.25">
      <c r="A17" s="73"/>
      <c r="B17" s="78">
        <v>2</v>
      </c>
      <c r="C17" s="79" t="s">
        <v>133</v>
      </c>
      <c r="D17" s="80" t="s">
        <v>134</v>
      </c>
      <c r="E17" s="74">
        <v>25969</v>
      </c>
      <c r="F17" s="81">
        <v>0.93</v>
      </c>
      <c r="G17" s="76">
        <v>1.1499999999999999</v>
      </c>
      <c r="H17" s="77"/>
      <c r="I17" s="77"/>
      <c r="J17" s="77"/>
      <c r="K17" s="51"/>
      <c r="L17" s="82">
        <v>1.4</v>
      </c>
      <c r="M17" s="82">
        <v>1.68</v>
      </c>
      <c r="N17" s="82">
        <v>2.23</v>
      </c>
      <c r="O17" s="83">
        <v>2.57</v>
      </c>
      <c r="P17" s="84">
        <v>212</v>
      </c>
      <c r="Q17" s="84">
        <f>(P17*$E17*$F17*$G17*$L17*$Q$11)</f>
        <v>9067605.0788399987</v>
      </c>
      <c r="R17" s="84"/>
      <c r="S17" s="84">
        <f>(R17*$E17*$F17*$G17*$L17*$S$11)</f>
        <v>0</v>
      </c>
      <c r="T17" s="84"/>
      <c r="U17" s="84">
        <f>(T17*$E17*$F17*$G17*$L17*$U$11)</f>
        <v>0</v>
      </c>
      <c r="V17" s="84">
        <v>2388</v>
      </c>
      <c r="W17" s="85">
        <f>(V17*$E17*$F17*$G17*$L17*$W$11)</f>
        <v>116066900.34449998</v>
      </c>
      <c r="X17" s="84"/>
      <c r="Y17" s="84">
        <f>(X17*$E17*$F17*$G17*$L17*$Y$11)</f>
        <v>0</v>
      </c>
      <c r="Z17" s="84"/>
      <c r="AA17" s="84"/>
      <c r="AB17" s="84"/>
      <c r="AC17" s="84">
        <f>(AB17*$E17*$F17*$G17*$L17*$AC$11)</f>
        <v>0</v>
      </c>
      <c r="AD17" s="84"/>
      <c r="AE17" s="84"/>
      <c r="AF17" s="84"/>
      <c r="AG17" s="84">
        <f>(AF17*$E17*$F17*$G17*$L17*$AG$11)</f>
        <v>0</v>
      </c>
      <c r="AH17" s="84"/>
      <c r="AI17" s="84"/>
      <c r="AJ17" s="86"/>
      <c r="AK17" s="84">
        <f>(AJ17*$E17*$F17*$G17*$L17*$AK$11)</f>
        <v>0</v>
      </c>
      <c r="AL17" s="84">
        <v>380</v>
      </c>
      <c r="AM17" s="85">
        <f>(AL17*$E17*$F17*$G17*$L17*$AM$11)</f>
        <v>16253254.386599999</v>
      </c>
      <c r="AN17" s="87">
        <v>450</v>
      </c>
      <c r="AO17" s="84">
        <f>(AN17*$E17*$F17*$G17*$L17*$AO$11)</f>
        <v>19247274.931499999</v>
      </c>
      <c r="AP17" s="84">
        <v>1400</v>
      </c>
      <c r="AQ17" s="84">
        <f>(AP17*$E17*$F17*$G17*$M17*$AQ$11)</f>
        <v>71856493.077599987</v>
      </c>
      <c r="AR17" s="88"/>
      <c r="AS17" s="84">
        <f>(AR17*$E17*$F17*$G17*$M17*$AS$11)</f>
        <v>0</v>
      </c>
      <c r="AT17" s="84">
        <v>37</v>
      </c>
      <c r="AU17" s="89">
        <f>(AT17*$E17*$F17*$G17*$M17*$AU$11)</f>
        <v>1899064.4599080002</v>
      </c>
      <c r="AV17" s="84"/>
      <c r="AW17" s="84">
        <f>(AV17*$E17*$F17*$G17*$L17*$AW$11)</f>
        <v>0</v>
      </c>
      <c r="AX17" s="84">
        <v>0</v>
      </c>
      <c r="AY17" s="84">
        <f>(AX17*$E17*$F17*$G17*$L17*$AY$11)</f>
        <v>0</v>
      </c>
      <c r="AZ17" s="84"/>
      <c r="BA17" s="84">
        <f>(AZ17*$E17*$F17*$G17*$L17*$BA$11)</f>
        <v>0</v>
      </c>
      <c r="BB17" s="84">
        <v>1505</v>
      </c>
      <c r="BC17" s="84">
        <f>(BB17*$E17*$F17*$G17*$L17*$BC$11)</f>
        <v>58519492.468499996</v>
      </c>
      <c r="BD17" s="90">
        <v>330</v>
      </c>
      <c r="BE17" s="85">
        <f>(BD17*$E17*$F17*$G17*$L17*$BE$11)</f>
        <v>12831516.620999999</v>
      </c>
      <c r="BF17" s="84">
        <v>780</v>
      </c>
      <c r="BG17" s="85">
        <f>(BF17*$E17*$F17*$G17*$L17*$BG$11)</f>
        <v>30329039.285999995</v>
      </c>
      <c r="BH17" s="84">
        <v>149</v>
      </c>
      <c r="BI17" s="84">
        <f>(BH17*$E17*$F17*$G17*$L17*$BI$11)</f>
        <v>6952349.0055599995</v>
      </c>
      <c r="BJ17" s="84"/>
      <c r="BK17" s="84">
        <f>(BJ17*$E17*$F17*$G17*$M17*$BK$11)</f>
        <v>0</v>
      </c>
      <c r="BL17" s="84"/>
      <c r="BM17" s="84">
        <f>(BL17*$E17*$F17*$G17*$M17*$BM$11)</f>
        <v>0</v>
      </c>
      <c r="BN17" s="90">
        <v>2800</v>
      </c>
      <c r="BO17" s="85">
        <f>(BN17*$E17*$F17*$G17*$M17*$BO$11)</f>
        <v>130648169.23199998</v>
      </c>
      <c r="BP17" s="84">
        <v>340</v>
      </c>
      <c r="BQ17" s="84">
        <f>(BP17*$E17*$F17*$G17*$M17*$BQ$11)</f>
        <v>15864420.549600001</v>
      </c>
      <c r="BR17" s="84">
        <v>9</v>
      </c>
      <c r="BS17" s="84">
        <f>(BR17*$E17*$F17*$G17*$M17*$BS$11)</f>
        <v>377946.48956399999</v>
      </c>
      <c r="BT17" s="84">
        <v>178</v>
      </c>
      <c r="BU17" s="85">
        <f>(BT17*$E17*$F17*$G17*$M17*$BU$11)</f>
        <v>9966588.9099839982</v>
      </c>
      <c r="BV17" s="84">
        <v>230</v>
      </c>
      <c r="BW17" s="89">
        <f>(BV17*$E17*$F17*$G17*$M17*$BW$11)</f>
        <v>12878176.681439999</v>
      </c>
      <c r="BX17" s="84"/>
      <c r="BY17" s="84">
        <f>(BX17*$E17*$F17*$G17*$L17*$BY$11)</f>
        <v>0</v>
      </c>
      <c r="BZ17" s="84"/>
      <c r="CA17" s="84">
        <f>(BZ17*$E17*$F17*$G17*$L17*$CA$11)</f>
        <v>0</v>
      </c>
      <c r="CB17" s="84"/>
      <c r="CC17" s="84">
        <f>(CB17*$E17*$F17*$G17*$L17*$CC$11)</f>
        <v>0</v>
      </c>
      <c r="CD17" s="84">
        <v>300</v>
      </c>
      <c r="CE17" s="84">
        <f>(CD17*$E17*$F17*$G17*$M17*$CE$11)</f>
        <v>13998018.131999999</v>
      </c>
      <c r="CF17" s="84"/>
      <c r="CG17" s="84">
        <f>(CF17*$E17*$F17*$G17*$L17*CG$11)</f>
        <v>0</v>
      </c>
      <c r="CH17" s="84">
        <v>200</v>
      </c>
      <c r="CI17" s="85">
        <f>(CH17*$E17*$F17*$G17*$L17*$CI$11)</f>
        <v>6221341.392</v>
      </c>
      <c r="CJ17" s="84">
        <v>30</v>
      </c>
      <c r="CK17" s="85">
        <f>(CJ17*$E17*$F17*$G17*$L17*$CK$11)</f>
        <v>933201.20880000002</v>
      </c>
      <c r="CL17" s="84">
        <v>60</v>
      </c>
      <c r="CM17" s="84">
        <f>(CL17*$E17*$F17*$G17*$L17*$CM$11)</f>
        <v>2333003.0219999999</v>
      </c>
      <c r="CN17" s="84"/>
      <c r="CO17" s="84">
        <f>(CN17*$E17*$F17*$G17*$L17*$CO$11)</f>
        <v>0</v>
      </c>
      <c r="CP17" s="84">
        <v>120</v>
      </c>
      <c r="CQ17" s="84">
        <f>(CP17*$E17*$F17*$G17*$L17*$CQ$11)</f>
        <v>4666006.0439999998</v>
      </c>
      <c r="CR17" s="84">
        <v>473</v>
      </c>
      <c r="CS17" s="84">
        <f>(CR17*$E17*$F17*$G17*$M17*$CS$11)</f>
        <v>22070208.588119999</v>
      </c>
      <c r="CT17" s="84">
        <v>180</v>
      </c>
      <c r="CU17" s="84">
        <f>(CT17*$E17*$F17*$G17*$M17*$CU$11)</f>
        <v>8398810.8792000003</v>
      </c>
      <c r="CV17" s="84"/>
      <c r="CW17" s="84">
        <f>(CV17*$E17*$F17*$G17*$M17*$CW$11)</f>
        <v>0</v>
      </c>
      <c r="CX17" s="90"/>
      <c r="CY17" s="84">
        <f>(CX17*$E17*$F17*$G17*$M17*$CY$11)</f>
        <v>0</v>
      </c>
      <c r="CZ17" s="84"/>
      <c r="DA17" s="89">
        <f>(CZ17*$E17*$F17*$G17*$M17*DA$11)</f>
        <v>0</v>
      </c>
      <c r="DB17" s="84"/>
      <c r="DC17" s="84">
        <f>(DB17*$E17*$F17*$G17*$M17*$DC$11)</f>
        <v>0</v>
      </c>
      <c r="DD17" s="91">
        <v>4</v>
      </c>
      <c r="DE17" s="84">
        <f>(DD17*$E17*$F17*$G17*$M17*$DE$11)</f>
        <v>186640.24175999998</v>
      </c>
      <c r="DF17" s="84">
        <v>131</v>
      </c>
      <c r="DG17" s="84">
        <f>(DF17*$E17*$F17*$G17*$M17*$DG$11)</f>
        <v>6112467.9176399997</v>
      </c>
      <c r="DH17" s="84">
        <v>35</v>
      </c>
      <c r="DI17" s="84">
        <f>(DH17*$E17*$F17*$G17*$N17*$DI$11)</f>
        <v>2167748.6412749998</v>
      </c>
      <c r="DJ17" s="84">
        <v>108</v>
      </c>
      <c r="DK17" s="92">
        <f>(DJ17*$E17*$F17*$G17*$O17*$DK$11)</f>
        <v>7708908.5569799999</v>
      </c>
      <c r="DL17" s="93"/>
      <c r="DM17" s="93"/>
      <c r="DN17" s="85">
        <f t="shared" ref="DN17:DN30" si="7">SUM(P17,R17,T17,V17,X17,Z17,AB17,AD17,AF17,AH17,AJ17,AL17,AR17,AV17,AX17,CB17,AN17,BB17,BD17,BF17,CP17,BH17,BJ17,AP17,BN17,AT17,CR17,BP17,CT17,BR17,BT17,BV17,CD17,BX17,BZ17,CF17,CH17,CJ17,CL17,CN17,CV17,CX17,BL17,AZ17,CZ17,DB17,DD17,DF17,DH17,DJ17,DL17)</f>
        <v>12829</v>
      </c>
      <c r="DO17" s="85">
        <f t="shared" ref="DO17:DO30" si="8">SUM(Q17,S17,U17,W17,Y17,AA17,AC17,AE17,AG17,AI17,AK17,AM17,AS17,AW17,AY17,CC17,AO17,BC17,BE17,BG17,CQ17,BI17,BK17,AQ17,BO17,AU17,CS17,BQ17,CU17,BS17,BU17,BW17,CE17,BY17,CA17,CG17,CI17,CK17,CM17,CO17,CW17,CY17,BM17,BA17,DA17,DC17,DE17,DG17,DI17,DK17,DM17)</f>
        <v>587554646.14637077</v>
      </c>
    </row>
    <row r="18" spans="1:119" ht="30" customHeight="1" x14ac:dyDescent="0.25">
      <c r="A18" s="73"/>
      <c r="B18" s="78">
        <v>3</v>
      </c>
      <c r="C18" s="79" t="s">
        <v>135</v>
      </c>
      <c r="D18" s="80" t="s">
        <v>136</v>
      </c>
      <c r="E18" s="74">
        <v>25969</v>
      </c>
      <c r="F18" s="81">
        <v>0.28000000000000003</v>
      </c>
      <c r="G18" s="76">
        <v>1</v>
      </c>
      <c r="H18" s="77"/>
      <c r="I18" s="77"/>
      <c r="J18" s="77"/>
      <c r="K18" s="51"/>
      <c r="L18" s="82">
        <v>1.4</v>
      </c>
      <c r="M18" s="82">
        <v>1.68</v>
      </c>
      <c r="N18" s="82">
        <v>2.23</v>
      </c>
      <c r="O18" s="83">
        <v>2.57</v>
      </c>
      <c r="P18" s="84">
        <v>522</v>
      </c>
      <c r="Q18" s="84">
        <f>(P18*$E18*$F18*$G18*$L18)</f>
        <v>5313880.6560000004</v>
      </c>
      <c r="R18" s="84"/>
      <c r="S18" s="89">
        <f>(R18*$E18*$F18*$G18*$L18)</f>
        <v>0</v>
      </c>
      <c r="T18" s="84"/>
      <c r="U18" s="84">
        <f>(T18*$E18*$F18*$G18*$L18)</f>
        <v>0</v>
      </c>
      <c r="V18" s="84">
        <v>300</v>
      </c>
      <c r="W18" s="84">
        <f>(V18*$E18*$F18*$G18*$L18)</f>
        <v>3053954.4</v>
      </c>
      <c r="X18" s="84"/>
      <c r="Y18" s="84">
        <f>(X18*$E18*$F18*$G18*$L18)</f>
        <v>0</v>
      </c>
      <c r="Z18" s="84"/>
      <c r="AA18" s="84"/>
      <c r="AB18" s="84"/>
      <c r="AC18" s="84">
        <f>(AB18*$E18*$F18*$G18*$L18)</f>
        <v>0</v>
      </c>
      <c r="AD18" s="84"/>
      <c r="AE18" s="84"/>
      <c r="AF18" s="84"/>
      <c r="AG18" s="84">
        <f>(AF18*$E18*$F18*$G18*$L18)</f>
        <v>0</v>
      </c>
      <c r="AH18" s="84"/>
      <c r="AI18" s="84"/>
      <c r="AJ18" s="86"/>
      <c r="AK18" s="84">
        <f>(AJ18*$E18*$F18*$G18*$L18)</f>
        <v>0</v>
      </c>
      <c r="AL18" s="84">
        <v>280</v>
      </c>
      <c r="AM18" s="84">
        <f>(AL18*$E18*$F18*$G18*$L18)</f>
        <v>2850357.44</v>
      </c>
      <c r="AN18" s="87">
        <v>646</v>
      </c>
      <c r="AO18" s="84">
        <f>(AN18*$E18*$F18*$G18*$L18)</f>
        <v>6576181.8080000002</v>
      </c>
      <c r="AP18" s="84"/>
      <c r="AQ18" s="85">
        <f>(AP18*$E18*$F18*$G18*$M18)</f>
        <v>0</v>
      </c>
      <c r="AR18" s="90"/>
      <c r="AS18" s="84">
        <f>(AR18*$E18*$F18*$G18*$M18)</f>
        <v>0</v>
      </c>
      <c r="AT18" s="84"/>
      <c r="AU18" s="89">
        <f>(AT18*$E18*$F18*$G18*$M18)</f>
        <v>0</v>
      </c>
      <c r="AV18" s="84"/>
      <c r="AW18" s="84">
        <f>(AV18*$E18*$F18*$G18*$L18*$AK$11)</f>
        <v>0</v>
      </c>
      <c r="AX18" s="84">
        <v>0</v>
      </c>
      <c r="AY18" s="84">
        <f>(AX18*$E18*$F18*$G18*$L18*AY$11)</f>
        <v>0</v>
      </c>
      <c r="AZ18" s="84"/>
      <c r="BA18" s="84">
        <f>(AZ18*$E18*$F18*$G18*$L18*BA$11)</f>
        <v>0</v>
      </c>
      <c r="BB18" s="84"/>
      <c r="BC18" s="84">
        <f>(BB18*$E18*$F18*$G18*$L18)</f>
        <v>0</v>
      </c>
      <c r="BD18" s="90"/>
      <c r="BE18" s="84">
        <f>(BD18*$E18*$F18*$G18*$L18)</f>
        <v>0</v>
      </c>
      <c r="BF18" s="84"/>
      <c r="BG18" s="84"/>
      <c r="BH18" s="84">
        <v>15</v>
      </c>
      <c r="BI18" s="84">
        <f>(BH18*$E18*$F18*$G18*$L18)</f>
        <v>152697.72</v>
      </c>
      <c r="BJ18" s="84"/>
      <c r="BK18" s="84">
        <f>(BJ18*$E18*$F18*$G18*$M18)</f>
        <v>0</v>
      </c>
      <c r="BL18" s="84"/>
      <c r="BM18" s="84">
        <f>(BL18*$E18*$F18*$G18*$M18)</f>
        <v>0</v>
      </c>
      <c r="BN18" s="90">
        <v>1000</v>
      </c>
      <c r="BO18" s="84">
        <f>(BN18*$E18*$F18*$G18*$M18)</f>
        <v>12215817.600000001</v>
      </c>
      <c r="BP18" s="96">
        <v>36</v>
      </c>
      <c r="BQ18" s="84">
        <f>(BP18*$E18*$F18*$G18*$M18)</f>
        <v>439769.43359999999</v>
      </c>
      <c r="BR18" s="84">
        <v>3</v>
      </c>
      <c r="BS18" s="84">
        <f>(BR18*$E18*$F18*$G18*$M18)</f>
        <v>36647.452800000006</v>
      </c>
      <c r="BT18" s="84">
        <v>196</v>
      </c>
      <c r="BU18" s="84">
        <f>(BT18*$E18*$F18*$G18*$M18)</f>
        <v>2394300.2496000002</v>
      </c>
      <c r="BV18" s="84">
        <v>163</v>
      </c>
      <c r="BW18" s="89">
        <f>(BV18*$E18*$F18*$G18*$M18)</f>
        <v>1991178.2688000002</v>
      </c>
      <c r="BX18" s="84"/>
      <c r="BY18" s="84">
        <f>(BX18*$E18*$F18*$G18*$L18)</f>
        <v>0</v>
      </c>
      <c r="BZ18" s="84"/>
      <c r="CA18" s="84">
        <f>(BZ18*$E18*$F18*$G18*$L18)</f>
        <v>0</v>
      </c>
      <c r="CB18" s="84"/>
      <c r="CC18" s="84">
        <f>(CB18*$E18*$F18*$G18*$L18)</f>
        <v>0</v>
      </c>
      <c r="CD18" s="84">
        <v>150</v>
      </c>
      <c r="CE18" s="84">
        <f>(CD18*$E18*$F18*$G18*$M18)</f>
        <v>1832372.64</v>
      </c>
      <c r="CF18" s="84"/>
      <c r="CG18" s="84">
        <f>(CF18*$E18*$F18*$G18*$L18)</f>
        <v>0</v>
      </c>
      <c r="CH18" s="84"/>
      <c r="CI18" s="84">
        <f>(CH18*$E18*$F18*$G18*$L18)</f>
        <v>0</v>
      </c>
      <c r="CJ18" s="84">
        <v>65</v>
      </c>
      <c r="CK18" s="84">
        <f>(CJ18*$E18*$F18*$G18*$L18)</f>
        <v>661690.12</v>
      </c>
      <c r="CL18" s="84">
        <v>90</v>
      </c>
      <c r="CM18" s="84">
        <f>(CL18*$E18*$F18*$G18*$L18)</f>
        <v>916186.32000000007</v>
      </c>
      <c r="CN18" s="84"/>
      <c r="CO18" s="84">
        <f>(CN18*$E18*$F18*$G18*$L18)</f>
        <v>0</v>
      </c>
      <c r="CP18" s="84">
        <v>51</v>
      </c>
      <c r="CQ18" s="84">
        <f>(CP18*$E18*$F18*$G18*$L18)</f>
        <v>519172.24799999996</v>
      </c>
      <c r="CR18" s="84">
        <v>280</v>
      </c>
      <c r="CS18" s="84">
        <f>(CR18*$E18*$F18*$G18*$M18)</f>
        <v>3420428.9279999998</v>
      </c>
      <c r="CT18" s="84">
        <v>120</v>
      </c>
      <c r="CU18" s="84">
        <f>(CT18*$E18*$F18*$G18*$M18)</f>
        <v>1465898.1120000002</v>
      </c>
      <c r="CV18" s="84"/>
      <c r="CW18" s="84">
        <f>(CV18*$E18*$F18*$G18*$M18)</f>
        <v>0</v>
      </c>
      <c r="CX18" s="90"/>
      <c r="CY18" s="84">
        <f>(CX18*$E18*$F18*$G18*$M18)</f>
        <v>0</v>
      </c>
      <c r="CZ18" s="84"/>
      <c r="DA18" s="89">
        <f>(CZ18*$E18*$F18*$G18*$M18)</f>
        <v>0</v>
      </c>
      <c r="DB18" s="84"/>
      <c r="DC18" s="84"/>
      <c r="DD18" s="91">
        <v>10</v>
      </c>
      <c r="DE18" s="84">
        <f>(DD18*$E18*$F18*$G18*$M18)</f>
        <v>122158.17600000002</v>
      </c>
      <c r="DF18" s="84">
        <v>55</v>
      </c>
      <c r="DG18" s="84">
        <f>(DF18*$E18*$F18*$G18*$M18)</f>
        <v>671869.96799999999</v>
      </c>
      <c r="DH18" s="84">
        <v>6</v>
      </c>
      <c r="DI18" s="84">
        <f>(DH18*$E18*$F18*$G18*$N18)</f>
        <v>97290.261600000013</v>
      </c>
      <c r="DJ18" s="84">
        <v>45</v>
      </c>
      <c r="DK18" s="89">
        <f>(DJ18*$E18*$F18*$G18*$O18)</f>
        <v>840928.15800000005</v>
      </c>
      <c r="DL18" s="89"/>
      <c r="DM18" s="89"/>
      <c r="DN18" s="85">
        <f t="shared" si="7"/>
        <v>4033</v>
      </c>
      <c r="DO18" s="85">
        <f t="shared" si="8"/>
        <v>45572779.9604</v>
      </c>
    </row>
    <row r="19" spans="1:119" s="5" customFormat="1" ht="15.75" customHeight="1" x14ac:dyDescent="0.25">
      <c r="A19" s="73"/>
      <c r="B19" s="78">
        <v>4</v>
      </c>
      <c r="C19" s="79" t="s">
        <v>137</v>
      </c>
      <c r="D19" s="80" t="s">
        <v>138</v>
      </c>
      <c r="E19" s="74">
        <v>25969</v>
      </c>
      <c r="F19" s="81">
        <v>0.98</v>
      </c>
      <c r="G19" s="76">
        <v>1.3</v>
      </c>
      <c r="H19" s="77"/>
      <c r="I19" s="77">
        <v>1.3</v>
      </c>
      <c r="J19" s="77"/>
      <c r="K19" s="51"/>
      <c r="L19" s="82">
        <v>1.4</v>
      </c>
      <c r="M19" s="82">
        <v>1.68</v>
      </c>
      <c r="N19" s="82">
        <v>2.23</v>
      </c>
      <c r="O19" s="83">
        <v>2.57</v>
      </c>
      <c r="P19" s="84">
        <v>0</v>
      </c>
      <c r="Q19" s="84">
        <f>(P19*$E19*$F19*$G19*$L19*$Q$11)</f>
        <v>0</v>
      </c>
      <c r="R19" s="84"/>
      <c r="S19" s="84">
        <f>(R19*$E19*$F19*$G19*$L19*$S$11)</f>
        <v>0</v>
      </c>
      <c r="T19" s="84"/>
      <c r="U19" s="84">
        <f>(T19*$E19*$F19*$G19*$L19*$U$11)</f>
        <v>0</v>
      </c>
      <c r="V19" s="84">
        <v>2025</v>
      </c>
      <c r="W19" s="85">
        <f>(V19*$E19*$F19*$G19*$L19*$W$11)</f>
        <v>117243218.1375</v>
      </c>
      <c r="X19" s="84"/>
      <c r="Y19" s="84">
        <f>(X19*$E19*$F19*$G19*$L19*$Y$11)</f>
        <v>0</v>
      </c>
      <c r="Z19" s="84"/>
      <c r="AA19" s="84"/>
      <c r="AB19" s="84"/>
      <c r="AC19" s="84">
        <f>(AB19*$E19*$F19*$G19*$L19*$AC$11)</f>
        <v>0</v>
      </c>
      <c r="AD19" s="84"/>
      <c r="AE19" s="84"/>
      <c r="AF19" s="84"/>
      <c r="AG19" s="84">
        <f>(AF19*$E19*$F19*$G19*$L19*$AG$11)</f>
        <v>0</v>
      </c>
      <c r="AH19" s="84"/>
      <c r="AI19" s="84"/>
      <c r="AJ19" s="86"/>
      <c r="AK19" s="84">
        <f>(AJ19*$E19*$F19*$G19*$L19*$AK$11)</f>
        <v>0</v>
      </c>
      <c r="AL19" s="84"/>
      <c r="AM19" s="85">
        <f>(AL19*$E19*$F19*$G19*$L19*$AM$11)</f>
        <v>0</v>
      </c>
      <c r="AN19" s="94"/>
      <c r="AO19" s="84">
        <f>(AN19*$E19*$F19*$G19*$L19*$AO$11)</f>
        <v>0</v>
      </c>
      <c r="AP19" s="84">
        <v>1000</v>
      </c>
      <c r="AQ19" s="84">
        <f>(AP19*$E19*$F19*$G19*$M19*$AQ$11)</f>
        <v>61140167.088</v>
      </c>
      <c r="AR19" s="90"/>
      <c r="AS19" s="84">
        <f>(AR19*$E19*$F19*$G19*$M19*$AS$11)</f>
        <v>0</v>
      </c>
      <c r="AT19" s="84"/>
      <c r="AU19" s="89">
        <f>(AT19*$E19*$F19*$G19*$M19*$AU$11)</f>
        <v>0</v>
      </c>
      <c r="AV19" s="84"/>
      <c r="AW19" s="84">
        <f>(AV19*$E19*$F19*$G19*$L19*$AW$11)</f>
        <v>0</v>
      </c>
      <c r="AX19" s="84">
        <v>0</v>
      </c>
      <c r="AY19" s="84">
        <f>(AX19*$E19*$F19*$G19*$L19*$AY$11)</f>
        <v>0</v>
      </c>
      <c r="AZ19" s="84"/>
      <c r="BA19" s="84">
        <f>(AZ19*$E19*$F19*$G19*$L19*$BA$11)</f>
        <v>0</v>
      </c>
      <c r="BB19" s="84">
        <v>1020</v>
      </c>
      <c r="BC19" s="84">
        <f>(BB19*$E19*$F19*$G19*$L19*$BC$11)</f>
        <v>47244674.567999996</v>
      </c>
      <c r="BD19" s="90">
        <v>924</v>
      </c>
      <c r="BE19" s="85">
        <f>(BD19*$E19*$F19*$G19*$L19*$BE$11)</f>
        <v>42798116.961599998</v>
      </c>
      <c r="BF19" s="84">
        <v>952</v>
      </c>
      <c r="BG19" s="85">
        <f>(BF19*$E19*$F19*$G19*$L19*$BG$11)</f>
        <v>44095029.596799992</v>
      </c>
      <c r="BH19" s="84">
        <v>111</v>
      </c>
      <c r="BI19" s="84">
        <f>(BH19*$E19*$F19*$G19*$L19*$BI$11)</f>
        <v>6169598.6788799986</v>
      </c>
      <c r="BJ19" s="84"/>
      <c r="BK19" s="84">
        <f>(BJ19*$E19*$F19*$G19*$M19*$BK$11)</f>
        <v>0</v>
      </c>
      <c r="BL19" s="84"/>
      <c r="BM19" s="84">
        <f>(BL19*$E19*$F19*$G19*$M19*$BM$11)</f>
        <v>0</v>
      </c>
      <c r="BN19" s="90">
        <v>764</v>
      </c>
      <c r="BO19" s="85">
        <f>(BN19*$E19*$F19*$G19*$M19*$BO$11)</f>
        <v>42464625.141119994</v>
      </c>
      <c r="BP19" s="84">
        <v>170</v>
      </c>
      <c r="BQ19" s="84">
        <f>(BP19*$E19*$F19*$G19*$M19*$BQ$11)</f>
        <v>9448934.9135999996</v>
      </c>
      <c r="BR19" s="84">
        <v>4</v>
      </c>
      <c r="BS19" s="84">
        <f>(BR19*$E19*$F19*$G19*$M19*$BS$11)</f>
        <v>200095.09228800001</v>
      </c>
      <c r="BT19" s="84">
        <v>204</v>
      </c>
      <c r="BU19" s="85">
        <f>(BT19*$E19*$F19*$G19*$M19*$BU$11)</f>
        <v>13606466.275583997</v>
      </c>
      <c r="BV19" s="84">
        <v>135</v>
      </c>
      <c r="BW19" s="89">
        <f>(BV19*$E19*$F19*$G19*$M19*$BW$11)</f>
        <v>9004279.1529599987</v>
      </c>
      <c r="BX19" s="84"/>
      <c r="BY19" s="84">
        <f>(BX19*$E19*$F19*$G19*$L19*$BY$11)</f>
        <v>0</v>
      </c>
      <c r="BZ19" s="84"/>
      <c r="CA19" s="84">
        <f>(BZ19*$E19*$F19*$G19*$L19*$CA$11)</f>
        <v>0</v>
      </c>
      <c r="CB19" s="84"/>
      <c r="CC19" s="84">
        <f>(CB19*$E19*$F19*$G19*$L19*$CC$11)</f>
        <v>0</v>
      </c>
      <c r="CD19" s="84">
        <v>120</v>
      </c>
      <c r="CE19" s="84">
        <f>(CD19*$E19*$F19*$G19*$M19*$CE$11)</f>
        <v>6669836.4095999999</v>
      </c>
      <c r="CF19" s="84"/>
      <c r="CG19" s="84">
        <f t="shared" ref="CG19:CG21" si="9">(CF19*$E19*$F19*$G19*$L19*CG$11)</f>
        <v>0</v>
      </c>
      <c r="CH19" s="84"/>
      <c r="CI19" s="85">
        <f>(CH19*$E19*$F19*$G19*$L19*$CI$11)</f>
        <v>0</v>
      </c>
      <c r="CJ19" s="84"/>
      <c r="CK19" s="85">
        <f>(CJ19*$E19*$F19*$G19*$L19*$CK$11)</f>
        <v>0</v>
      </c>
      <c r="CL19" s="84">
        <v>60</v>
      </c>
      <c r="CM19" s="84">
        <f>(CL19*$E19*$F19*$G19*$L19*$CM$11)</f>
        <v>2779098.5040000002</v>
      </c>
      <c r="CN19" s="84"/>
      <c r="CO19" s="84">
        <f>(CN19*$E19*$F19*$G19*$L19*$CO$11)</f>
        <v>0</v>
      </c>
      <c r="CP19" s="84">
        <v>100</v>
      </c>
      <c r="CQ19" s="84">
        <f>(CP19*$E19*$F19*$G19*$L19*$CQ$11)</f>
        <v>4631830.84</v>
      </c>
      <c r="CR19" s="84">
        <v>200</v>
      </c>
      <c r="CS19" s="84">
        <f>(CR19*$E19*$F19*$G19*$M19*$CS$11)</f>
        <v>11116394.016000001</v>
      </c>
      <c r="CT19" s="84">
        <v>125</v>
      </c>
      <c r="CU19" s="84">
        <f>(CT19*$E19*$F19*$G19*$M19*$CU$11)</f>
        <v>6947746.2599999998</v>
      </c>
      <c r="CV19" s="84"/>
      <c r="CW19" s="84">
        <f>(CV19*$E19*$F19*$G19*$M19*$CW$11)</f>
        <v>0</v>
      </c>
      <c r="CX19" s="90"/>
      <c r="CY19" s="84">
        <f>(CX19*$E19*$F19*$G19*$M19*$CY$11)</f>
        <v>0</v>
      </c>
      <c r="CZ19" s="84"/>
      <c r="DA19" s="89">
        <f>(CZ19*$E19*$F19*$G19*$M19*DA$11)</f>
        <v>0</v>
      </c>
      <c r="DB19" s="84"/>
      <c r="DC19" s="84">
        <f>(DB19*$E19*$F19*$G19*$M19*$DC$11)</f>
        <v>0</v>
      </c>
      <c r="DD19" s="91">
        <v>1</v>
      </c>
      <c r="DE19" s="84">
        <f>(DD19*$E19*$F19*$G19*$M19*$DE$11)</f>
        <v>55581.970079999999</v>
      </c>
      <c r="DF19" s="84"/>
      <c r="DG19" s="84">
        <f>(DF19*$E19*$F19*$G19*$M19*$DG$11)</f>
        <v>0</v>
      </c>
      <c r="DH19" s="84">
        <v>1</v>
      </c>
      <c r="DI19" s="84">
        <f>(DH19*$E19*$F19*$G19*$N19*$DI$11)</f>
        <v>73778.448380000002</v>
      </c>
      <c r="DJ19" s="84">
        <v>17</v>
      </c>
      <c r="DK19" s="92">
        <f>(DJ19*$E19*$F19*$G19*$O19*$DK$11)</f>
        <v>1445462.0671399997</v>
      </c>
      <c r="DL19" s="93"/>
      <c r="DM19" s="93"/>
      <c r="DN19" s="85">
        <f t="shared" si="7"/>
        <v>7933</v>
      </c>
      <c r="DO19" s="85">
        <f t="shared" si="8"/>
        <v>427134934.12153202</v>
      </c>
    </row>
    <row r="20" spans="1:119" ht="15.75" customHeight="1" x14ac:dyDescent="0.25">
      <c r="A20" s="73"/>
      <c r="B20" s="78">
        <v>5</v>
      </c>
      <c r="C20" s="79" t="s">
        <v>139</v>
      </c>
      <c r="D20" s="80" t="s">
        <v>140</v>
      </c>
      <c r="E20" s="74">
        <v>25969</v>
      </c>
      <c r="F20" s="82">
        <v>1.01</v>
      </c>
      <c r="G20" s="76">
        <v>1.3</v>
      </c>
      <c r="H20" s="77"/>
      <c r="I20" s="77">
        <v>1.3</v>
      </c>
      <c r="J20" s="77"/>
      <c r="K20" s="51"/>
      <c r="L20" s="82">
        <v>1.4</v>
      </c>
      <c r="M20" s="82">
        <v>1.68</v>
      </c>
      <c r="N20" s="82">
        <v>2.23</v>
      </c>
      <c r="O20" s="83">
        <v>2.57</v>
      </c>
      <c r="P20" s="84">
        <v>2</v>
      </c>
      <c r="Q20" s="84">
        <f>(P20*$E20*$F20*$G20*$L20*$Q$11)</f>
        <v>105019.67476000001</v>
      </c>
      <c r="R20" s="84"/>
      <c r="S20" s="84">
        <f>(R20*$E20*$F20*$G20*$L20*$S$11)</f>
        <v>0</v>
      </c>
      <c r="T20" s="84"/>
      <c r="U20" s="84">
        <f>(T20*$E20*$F20*$G20*$L20*$U$11)</f>
        <v>0</v>
      </c>
      <c r="V20" s="84">
        <v>1465</v>
      </c>
      <c r="W20" s="85">
        <f>(V20*$E20*$F20*$G20*$L20*$W$11)</f>
        <v>87416945.183750004</v>
      </c>
      <c r="X20" s="84"/>
      <c r="Y20" s="84">
        <f>(X20*$E20*$F20*$G20*$L20*$Y$11)</f>
        <v>0</v>
      </c>
      <c r="Z20" s="84"/>
      <c r="AA20" s="84"/>
      <c r="AB20" s="84"/>
      <c r="AC20" s="84">
        <f>(AB20*$E20*$F20*$G20*$L20*$AC$11)</f>
        <v>0</v>
      </c>
      <c r="AD20" s="84"/>
      <c r="AE20" s="84"/>
      <c r="AF20" s="84"/>
      <c r="AG20" s="84">
        <f>(AF20*$E20*$F20*$G20*$L20*$AG$11)</f>
        <v>0</v>
      </c>
      <c r="AH20" s="84"/>
      <c r="AI20" s="84"/>
      <c r="AJ20" s="86"/>
      <c r="AK20" s="84">
        <f>(AJ20*$E20*$F20*$G20*$L20*$AK$11)</f>
        <v>0</v>
      </c>
      <c r="AL20" s="84"/>
      <c r="AM20" s="85">
        <f>(AL20*$E20*$F20*$G20*$L20*$AM$11)</f>
        <v>0</v>
      </c>
      <c r="AN20" s="94"/>
      <c r="AO20" s="84">
        <f>(AN20*$E20*$F20*$G20*$L20*$AO$11)</f>
        <v>0</v>
      </c>
      <c r="AP20" s="84">
        <v>600</v>
      </c>
      <c r="AQ20" s="84">
        <f>(AP20*$E20*$F20*$G20*$M20*$AQ$11)</f>
        <v>37807082.913599998</v>
      </c>
      <c r="AR20" s="90"/>
      <c r="AS20" s="84">
        <f>(AR20*$E20*$F20*$G20*$M20*$AS$11)</f>
        <v>0</v>
      </c>
      <c r="AT20" s="84"/>
      <c r="AU20" s="89">
        <f>(AT20*$E20*$F20*$G20*$M20*$AU$11)</f>
        <v>0</v>
      </c>
      <c r="AV20" s="84"/>
      <c r="AW20" s="84">
        <f>(AV20*$E20*$F20*$G20*$L20*$AW$11)</f>
        <v>0</v>
      </c>
      <c r="AX20" s="84">
        <v>0</v>
      </c>
      <c r="AY20" s="84">
        <f>(AX20*$E20*$F20*$G20*$L20*$AY$11)</f>
        <v>0</v>
      </c>
      <c r="AZ20" s="84"/>
      <c r="BA20" s="84">
        <f>(AZ20*$E20*$F20*$G20*$L20*$BA$11)</f>
        <v>0</v>
      </c>
      <c r="BB20" s="84">
        <v>844</v>
      </c>
      <c r="BC20" s="84">
        <f>(BB20*$E20*$F20*$G20*$L20*$BC$11)</f>
        <v>40289366.135200001</v>
      </c>
      <c r="BD20" s="90">
        <v>396</v>
      </c>
      <c r="BE20" s="85">
        <f>(BD20*$E20*$F20*$G20*$L20*$BE$11)</f>
        <v>18903541.456800003</v>
      </c>
      <c r="BF20" s="84">
        <v>408</v>
      </c>
      <c r="BG20" s="85">
        <f>(BF20*$E20*$F20*$G20*$L20*$BG$11)</f>
        <v>19476376.046399996</v>
      </c>
      <c r="BH20" s="84">
        <v>61</v>
      </c>
      <c r="BI20" s="84">
        <f>(BH20*$E20*$F20*$G20*$L20*$BI$11)</f>
        <v>3494290.9965599994</v>
      </c>
      <c r="BJ20" s="84"/>
      <c r="BK20" s="84">
        <f>(BJ20*$E20*$F20*$G20*$M20*$BK$11)</f>
        <v>0</v>
      </c>
      <c r="BL20" s="84"/>
      <c r="BM20" s="84">
        <f>(BL20*$E20*$F20*$G20*$M20*$BM$11)</f>
        <v>0</v>
      </c>
      <c r="BN20" s="90">
        <v>370</v>
      </c>
      <c r="BO20" s="85">
        <f>(BN20*$E20*$F20*$G20*$M20*$BO$11)</f>
        <v>21194879.815200001</v>
      </c>
      <c r="BP20" s="84">
        <v>30</v>
      </c>
      <c r="BQ20" s="84">
        <f>(BP20*$E20*$F20*$G20*$M20*$BQ$11)</f>
        <v>1718503.7687999997</v>
      </c>
      <c r="BR20" s="84"/>
      <c r="BS20" s="84">
        <f>(BR20*$E20*$F20*$G20*$M20*$BS$11)</f>
        <v>0</v>
      </c>
      <c r="BT20" s="84">
        <v>82</v>
      </c>
      <c r="BU20" s="85">
        <f>(BT20*$E20*$F20*$G20*$M20*$BU$11)</f>
        <v>5636692.361664</v>
      </c>
      <c r="BV20" s="84">
        <v>80</v>
      </c>
      <c r="BW20" s="89">
        <f>(BV20*$E20*$F20*$G20*$M20*$BW$11)</f>
        <v>5499212.0601600008</v>
      </c>
      <c r="BX20" s="84"/>
      <c r="BY20" s="84">
        <f>(BX20*$E20*$F20*$G20*$L20*$BY$11)</f>
        <v>0</v>
      </c>
      <c r="BZ20" s="84"/>
      <c r="CA20" s="84">
        <f>(BZ20*$E20*$F20*$G20*$L20*$CA$11)</f>
        <v>0</v>
      </c>
      <c r="CB20" s="84"/>
      <c r="CC20" s="84">
        <f>(CB20*$E20*$F20*$G20*$L20*$CC$11)</f>
        <v>0</v>
      </c>
      <c r="CD20" s="84">
        <v>6</v>
      </c>
      <c r="CE20" s="84">
        <f>(CD20*$E20*$F20*$G20*$M20*$CE$11)</f>
        <v>343700.75376000005</v>
      </c>
      <c r="CF20" s="84"/>
      <c r="CG20" s="84">
        <f t="shared" si="9"/>
        <v>0</v>
      </c>
      <c r="CH20" s="84"/>
      <c r="CI20" s="85">
        <f>(CH20*$E20*$F20*$G20*$L20*$CI$11)</f>
        <v>0</v>
      </c>
      <c r="CJ20" s="84"/>
      <c r="CK20" s="85">
        <f>(CJ20*$E20*$F20*$G20*$L20*$CK$11)</f>
        <v>0</v>
      </c>
      <c r="CL20" s="84">
        <v>10</v>
      </c>
      <c r="CM20" s="84">
        <f>(CL20*$E20*$F20*$G20*$L20*$CM$11)</f>
        <v>477362.158</v>
      </c>
      <c r="CN20" s="84"/>
      <c r="CO20" s="84">
        <f>(CN20*$E20*$F20*$G20*$L20*$CO$11)</f>
        <v>0</v>
      </c>
      <c r="CP20" s="84">
        <v>12</v>
      </c>
      <c r="CQ20" s="84">
        <f>(CP20*$E20*$F20*$G20*$L20*$CQ$11)</f>
        <v>572834.58960000006</v>
      </c>
      <c r="CR20" s="84">
        <v>90</v>
      </c>
      <c r="CS20" s="84">
        <f>(CR20*$E20*$F20*$G20*$M20*$CS$11)</f>
        <v>5155511.3064000001</v>
      </c>
      <c r="CT20" s="84">
        <v>15</v>
      </c>
      <c r="CU20" s="84">
        <f>(CT20*$E20*$F20*$G20*$M20*$CU$11)</f>
        <v>859251.88439999986</v>
      </c>
      <c r="CV20" s="84"/>
      <c r="CW20" s="84">
        <f>(CV20*$E20*$F20*$G20*$M20*$CW$11)</f>
        <v>0</v>
      </c>
      <c r="CX20" s="90"/>
      <c r="CY20" s="84">
        <f>(CX20*$E20*$F20*$G20*$M20*$CY$11)</f>
        <v>0</v>
      </c>
      <c r="CZ20" s="84"/>
      <c r="DA20" s="89">
        <f t="shared" ref="DA20:DA21" si="10">(CZ20*$E20*$F20*$G20*$M20*DA$11)</f>
        <v>0</v>
      </c>
      <c r="DB20" s="84"/>
      <c r="DC20" s="84">
        <f>(DB20*$E20*$F20*$G20*$M20*$DC$11)</f>
        <v>0</v>
      </c>
      <c r="DD20" s="91"/>
      <c r="DE20" s="84">
        <f>(DD20*$E20*$F20*$G20*$M20*$DE$11)</f>
        <v>0</v>
      </c>
      <c r="DF20" s="84">
        <v>8</v>
      </c>
      <c r="DG20" s="84">
        <f>(DF20*$E20*$F20*$G20*$M20*$DG$11)</f>
        <v>458267.67167999997</v>
      </c>
      <c r="DH20" s="84"/>
      <c r="DI20" s="84">
        <f>(DH20*$E20*$F20*$G20*$N20*$DI$11)</f>
        <v>0</v>
      </c>
      <c r="DJ20" s="84">
        <v>3</v>
      </c>
      <c r="DK20" s="92">
        <f>(DJ20*$E20*$F20*$G20*$O20*$DK$11)</f>
        <v>262890.15987000003</v>
      </c>
      <c r="DL20" s="93"/>
      <c r="DM20" s="93"/>
      <c r="DN20" s="85">
        <f t="shared" si="7"/>
        <v>4482</v>
      </c>
      <c r="DO20" s="85">
        <f t="shared" si="8"/>
        <v>249671728.93660405</v>
      </c>
    </row>
    <row r="21" spans="1:119" ht="15.75" customHeight="1" x14ac:dyDescent="0.25">
      <c r="A21" s="73"/>
      <c r="B21" s="78">
        <v>6</v>
      </c>
      <c r="C21" s="79" t="s">
        <v>141</v>
      </c>
      <c r="D21" s="80" t="s">
        <v>142</v>
      </c>
      <c r="E21" s="74">
        <v>25969</v>
      </c>
      <c r="F21" s="81">
        <v>0.74</v>
      </c>
      <c r="G21" s="76">
        <v>1.1499999999999999</v>
      </c>
      <c r="H21" s="77"/>
      <c r="I21" s="77"/>
      <c r="J21" s="77"/>
      <c r="K21" s="51"/>
      <c r="L21" s="82">
        <v>1.4</v>
      </c>
      <c r="M21" s="82">
        <v>1.68</v>
      </c>
      <c r="N21" s="82">
        <v>2.23</v>
      </c>
      <c r="O21" s="83">
        <v>2.57</v>
      </c>
      <c r="P21" s="84">
        <v>5</v>
      </c>
      <c r="Q21" s="84">
        <f>(P21*$E21*$F21*$G21*$L21*$Q$11)</f>
        <v>170167.06630000001</v>
      </c>
      <c r="R21" s="84"/>
      <c r="S21" s="84">
        <f>(R21*$E21*$F21*$G21*$L21*$S$11)</f>
        <v>0</v>
      </c>
      <c r="T21" s="84"/>
      <c r="U21" s="84">
        <f>(T21*$E21*$F21*$G21*$L21*$U$11)</f>
        <v>0</v>
      </c>
      <c r="V21" s="84">
        <v>65</v>
      </c>
      <c r="W21" s="85">
        <f>(V21*$E21*$F21*$G21*$L21*$W$11)</f>
        <v>2513831.6612499994</v>
      </c>
      <c r="X21" s="84"/>
      <c r="Y21" s="84">
        <f>(X21*$E21*$F21*$G21*$L21*$Y$11)</f>
        <v>0</v>
      </c>
      <c r="Z21" s="84"/>
      <c r="AA21" s="84"/>
      <c r="AB21" s="84"/>
      <c r="AC21" s="84">
        <f>(AB21*$E21*$F21*$G21*$L21*$AC$11)</f>
        <v>0</v>
      </c>
      <c r="AD21" s="84"/>
      <c r="AE21" s="84"/>
      <c r="AF21" s="84"/>
      <c r="AG21" s="84">
        <f>(AF21*$E21*$F21*$G21*$L21*$AG$11)</f>
        <v>0</v>
      </c>
      <c r="AH21" s="84"/>
      <c r="AI21" s="84"/>
      <c r="AJ21" s="86"/>
      <c r="AK21" s="84">
        <f>(AJ21*$E21*$F21*$G21*$L21*$AK$11)</f>
        <v>0</v>
      </c>
      <c r="AL21" s="84">
        <v>5</v>
      </c>
      <c r="AM21" s="85">
        <f>(AL21*$E21*$F21*$G21*$L21*$AM$11)</f>
        <v>170167.06630000001</v>
      </c>
      <c r="AN21" s="94">
        <v>2</v>
      </c>
      <c r="AO21" s="84">
        <f>(AN21*$E21*$F21*$G21*$L21*$AO$11)</f>
        <v>68066.826520000002</v>
      </c>
      <c r="AP21" s="84">
        <v>7</v>
      </c>
      <c r="AQ21" s="84">
        <f>(AP21*$E21*$F21*$G21*$M21*$AQ$11)</f>
        <v>285880.67138400004</v>
      </c>
      <c r="AR21" s="90"/>
      <c r="AS21" s="84">
        <f>(AR21*$E21*$F21*$G21*$M21*$AS$11)</f>
        <v>0</v>
      </c>
      <c r="AT21" s="84"/>
      <c r="AU21" s="89">
        <f>(AT21*$E21*$F21*$G21*$M21*$AU$11)</f>
        <v>0</v>
      </c>
      <c r="AV21" s="84"/>
      <c r="AW21" s="84">
        <f>(AV21*$E21*$F21*$G21*$L21*$AW$11)</f>
        <v>0</v>
      </c>
      <c r="AX21" s="84">
        <v>0</v>
      </c>
      <c r="AY21" s="84">
        <f>(AX21*$E21*$F21*$G21*$L21*$AY$11)</f>
        <v>0</v>
      </c>
      <c r="AZ21" s="84"/>
      <c r="BA21" s="84">
        <f>(AZ21*$E21*$F21*$G21*$L21*$BA$11)</f>
        <v>0</v>
      </c>
      <c r="BB21" s="84"/>
      <c r="BC21" s="84">
        <f>(BB21*$E21*$F21*$G21*$L21*$BC$11)</f>
        <v>0</v>
      </c>
      <c r="BD21" s="84"/>
      <c r="BE21" s="85">
        <f>(BD21*$E21*$F21*$G21*$L21*$BE$11)</f>
        <v>0</v>
      </c>
      <c r="BF21" s="84"/>
      <c r="BG21" s="85">
        <f>(BF21*$E21*$F21*$G21*$L21*$BG$11)</f>
        <v>0</v>
      </c>
      <c r="BH21" s="84"/>
      <c r="BI21" s="84">
        <f>(BH21*$E21*$F21*$G21*$L21*$BI$11)</f>
        <v>0</v>
      </c>
      <c r="BJ21" s="84"/>
      <c r="BK21" s="84">
        <f>(BJ21*$E21*$F21*$G21*$M21*$BK$11)</f>
        <v>0</v>
      </c>
      <c r="BL21" s="84"/>
      <c r="BM21" s="84">
        <f>(BL21*$E21*$F21*$G21*$M21*$BM$11)</f>
        <v>0</v>
      </c>
      <c r="BN21" s="90">
        <v>50</v>
      </c>
      <c r="BO21" s="85">
        <f>(BN21*$E21*$F21*$G21*$M21*$BO$11)</f>
        <v>1856367.9959999998</v>
      </c>
      <c r="BP21" s="84"/>
      <c r="BQ21" s="84">
        <f>(BP21*$E21*$F21*$G21*$M21*$BQ$11)</f>
        <v>0</v>
      </c>
      <c r="BR21" s="84"/>
      <c r="BS21" s="84">
        <f>(BR21*$E21*$F21*$G21*$M21*$BS$11)</f>
        <v>0</v>
      </c>
      <c r="BT21" s="84">
        <v>4</v>
      </c>
      <c r="BU21" s="85">
        <f>(BT21*$E21*$F21*$G21*$M21*$BU$11)</f>
        <v>178211.32761599997</v>
      </c>
      <c r="BV21" s="84">
        <v>1</v>
      </c>
      <c r="BW21" s="89">
        <f>(BV21*$E21*$F21*$G21*$M21*$BW$11)</f>
        <v>44552.831903999991</v>
      </c>
      <c r="BX21" s="84"/>
      <c r="BY21" s="84">
        <f>(BX21*$E21*$F21*$G21*$L21*$BY$11)</f>
        <v>0</v>
      </c>
      <c r="BZ21" s="84"/>
      <c r="CA21" s="84">
        <f>(BZ21*$E21*$F21*$G21*$L21*$CA$11)</f>
        <v>0</v>
      </c>
      <c r="CB21" s="84"/>
      <c r="CC21" s="84">
        <f>(CB21*$E21*$F21*$G21*$L21*$CC$11)</f>
        <v>0</v>
      </c>
      <c r="CD21" s="84">
        <v>3</v>
      </c>
      <c r="CE21" s="84">
        <f>(CD21*$E21*$F21*$G21*$M21*$CE$11)</f>
        <v>111382.07975999998</v>
      </c>
      <c r="CF21" s="84"/>
      <c r="CG21" s="84">
        <f t="shared" si="9"/>
        <v>0</v>
      </c>
      <c r="CH21" s="84"/>
      <c r="CI21" s="85">
        <f>(CH21*$E21*$F21*$G21*$L21*$CI$11)</f>
        <v>0</v>
      </c>
      <c r="CJ21" s="84"/>
      <c r="CK21" s="85">
        <f>(CJ21*$E21*$F21*$G21*$L21*$CK$11)</f>
        <v>0</v>
      </c>
      <c r="CL21" s="84"/>
      <c r="CM21" s="84">
        <f>(CL21*$E21*$F21*$G21*$L21*$CM$11)</f>
        <v>0</v>
      </c>
      <c r="CN21" s="84"/>
      <c r="CO21" s="84">
        <f>(CN21*$E21*$F21*$G21*$L21*$CO$11)</f>
        <v>0</v>
      </c>
      <c r="CP21" s="84"/>
      <c r="CQ21" s="84">
        <f>(CP21*$E21*$F21*$G21*$L21*$CQ$11)</f>
        <v>0</v>
      </c>
      <c r="CR21" s="84">
        <v>5</v>
      </c>
      <c r="CS21" s="84">
        <f>(CR21*$E21*$F21*$G21*$M21*$CS$11)</f>
        <v>185636.7996</v>
      </c>
      <c r="CT21" s="84">
        <v>5</v>
      </c>
      <c r="CU21" s="84">
        <f>(CT21*$E21*$F21*$G21*$M21*$CU$11)</f>
        <v>185636.7996</v>
      </c>
      <c r="CV21" s="84"/>
      <c r="CW21" s="84">
        <f>(CV21*$E21*$F21*$G21*$M21*$CW$11)</f>
        <v>0</v>
      </c>
      <c r="CX21" s="90"/>
      <c r="CY21" s="84">
        <f>(CX21*$E21*$F21*$G21*$M21*$CY$11)</f>
        <v>0</v>
      </c>
      <c r="CZ21" s="84"/>
      <c r="DA21" s="89">
        <f t="shared" si="10"/>
        <v>0</v>
      </c>
      <c r="DB21" s="84"/>
      <c r="DC21" s="84">
        <f>(DB21*$E21*$F21*$G21*$M21*$DC$11)</f>
        <v>0</v>
      </c>
      <c r="DD21" s="91"/>
      <c r="DE21" s="84">
        <f>(DD21*$E21*$F21*$G21*$M21*$DE$11)</f>
        <v>0</v>
      </c>
      <c r="DF21" s="84"/>
      <c r="DG21" s="84">
        <f>(DF21*$E21*$F21*$G21*$M21*$DG$11)</f>
        <v>0</v>
      </c>
      <c r="DH21" s="84"/>
      <c r="DI21" s="84">
        <f>(DH21*$E21*$F21*$G21*$N21*$DI$11)</f>
        <v>0</v>
      </c>
      <c r="DJ21" s="84"/>
      <c r="DK21" s="92">
        <f>(DJ21*$E21*$F21*$G21*$O21*$DK$11)</f>
        <v>0</v>
      </c>
      <c r="DL21" s="89"/>
      <c r="DM21" s="89"/>
      <c r="DN21" s="85">
        <f t="shared" si="7"/>
        <v>152</v>
      </c>
      <c r="DO21" s="85">
        <f t="shared" si="8"/>
        <v>5769901.1262339978</v>
      </c>
    </row>
    <row r="22" spans="1:119" s="95" customFormat="1" ht="18" customHeight="1" x14ac:dyDescent="0.25">
      <c r="A22" s="73"/>
      <c r="B22" s="78">
        <v>7</v>
      </c>
      <c r="C22" s="79" t="s">
        <v>143</v>
      </c>
      <c r="D22" s="80" t="s">
        <v>144</v>
      </c>
      <c r="E22" s="74">
        <v>25969</v>
      </c>
      <c r="F22" s="81">
        <v>3.21</v>
      </c>
      <c r="G22" s="76">
        <v>1</v>
      </c>
      <c r="H22" s="77"/>
      <c r="I22" s="77"/>
      <c r="J22" s="77"/>
      <c r="K22" s="51"/>
      <c r="L22" s="82">
        <v>1.4</v>
      </c>
      <c r="M22" s="82">
        <v>1.68</v>
      </c>
      <c r="N22" s="82">
        <v>2.23</v>
      </c>
      <c r="O22" s="83">
        <v>2.57</v>
      </c>
      <c r="P22" s="84">
        <v>1</v>
      </c>
      <c r="Q22" s="84">
        <f>(P22*$E22*$F22*$G22*$L22)</f>
        <v>116704.686</v>
      </c>
      <c r="R22" s="84"/>
      <c r="S22" s="89">
        <f>(R22*$E22*$F22*$G22*$L22)</f>
        <v>0</v>
      </c>
      <c r="T22" s="84"/>
      <c r="U22" s="84">
        <f>(T22*$E22*$F22*$G22*$L22)</f>
        <v>0</v>
      </c>
      <c r="V22" s="84">
        <v>8</v>
      </c>
      <c r="W22" s="84">
        <f>(V22*$E22*$F22*$G22*$L22)</f>
        <v>933637.48800000001</v>
      </c>
      <c r="X22" s="84"/>
      <c r="Y22" s="84">
        <f>(X22*$E22*$F22*$G22*$L22)</f>
        <v>0</v>
      </c>
      <c r="Z22" s="84"/>
      <c r="AA22" s="84"/>
      <c r="AB22" s="84"/>
      <c r="AC22" s="84">
        <f>(AB22*$E22*$F22*$G22*$L22)</f>
        <v>0</v>
      </c>
      <c r="AD22" s="84"/>
      <c r="AE22" s="84"/>
      <c r="AF22" s="84"/>
      <c r="AG22" s="84">
        <f>(AF22*$E22*$F22*$G22*$L22)</f>
        <v>0</v>
      </c>
      <c r="AH22" s="84"/>
      <c r="AI22" s="84"/>
      <c r="AJ22" s="86"/>
      <c r="AK22" s="84">
        <f>(AJ22*$E22*$F22*$G22*$L22)</f>
        <v>0</v>
      </c>
      <c r="AL22" s="84">
        <v>2</v>
      </c>
      <c r="AM22" s="84">
        <f>(AL22*$E22*$F22*$G22*$L22)</f>
        <v>233409.372</v>
      </c>
      <c r="AN22" s="94"/>
      <c r="AO22" s="84">
        <f>(AN22*$E22*$F22*$G22*$L22)</f>
        <v>0</v>
      </c>
      <c r="AP22" s="84"/>
      <c r="AQ22" s="85">
        <f>(AP22*$E22*$F22*$G22*$M22)</f>
        <v>0</v>
      </c>
      <c r="AR22" s="90"/>
      <c r="AS22" s="84">
        <f>(AR22*$E22*$F22*$G22*$M22)</f>
        <v>0</v>
      </c>
      <c r="AT22" s="84"/>
      <c r="AU22" s="89">
        <f>(AT22*$E22*$F22*$G22*$M22)</f>
        <v>0</v>
      </c>
      <c r="AV22" s="84"/>
      <c r="AW22" s="84">
        <f>(AV22*$E22*$F22*$G22*$L22*AK$11)</f>
        <v>0</v>
      </c>
      <c r="AX22" s="84">
        <v>0</v>
      </c>
      <c r="AY22" s="84">
        <f>(AX22*$E22*$F22*$G22*$L22*AM$11)</f>
        <v>0</v>
      </c>
      <c r="AZ22" s="84"/>
      <c r="BA22" s="84">
        <f>(AZ22*$E22*$F22*$G22*$L22*BA$11)</f>
        <v>0</v>
      </c>
      <c r="BB22" s="84"/>
      <c r="BC22" s="84">
        <f>(BB22*$E22*$F22*$G22*$L22)</f>
        <v>0</v>
      </c>
      <c r="BD22" s="84"/>
      <c r="BE22" s="84">
        <f>(BD22*$E22*$F22*$G22*$L22)</f>
        <v>0</v>
      </c>
      <c r="BF22" s="84"/>
      <c r="BG22" s="84"/>
      <c r="BH22" s="84"/>
      <c r="BI22" s="84">
        <f>(BH22*$E22*$F22*$G22*$L22)</f>
        <v>0</v>
      </c>
      <c r="BJ22" s="84"/>
      <c r="BK22" s="84">
        <f>(BJ22*$E22*$F22*$G22*$M22)</f>
        <v>0</v>
      </c>
      <c r="BL22" s="84"/>
      <c r="BM22" s="84">
        <f>(BL22*$E22*$F22*$G22*$M22)</f>
        <v>0</v>
      </c>
      <c r="BN22" s="90"/>
      <c r="BO22" s="84">
        <f>(BN22*$E22*$F22*$G22*$M22)</f>
        <v>0</v>
      </c>
      <c r="BP22" s="84"/>
      <c r="BQ22" s="84">
        <f>(BP22*$E22*$F22*$G22*$M22)</f>
        <v>0</v>
      </c>
      <c r="BR22" s="84"/>
      <c r="BS22" s="84">
        <f>(BR22*$E22*$F22*$G22*$M22)</f>
        <v>0</v>
      </c>
      <c r="BT22" s="84"/>
      <c r="BU22" s="84">
        <f>(BT22*$E22*$F22*$G22*$M22)</f>
        <v>0</v>
      </c>
      <c r="BV22" s="84"/>
      <c r="BW22" s="89">
        <f>(BV22*$E22*$F22*$G22*$M22)</f>
        <v>0</v>
      </c>
      <c r="BX22" s="84"/>
      <c r="BY22" s="84">
        <f>(BX22*$E22*$F22*$G22*$L22)</f>
        <v>0</v>
      </c>
      <c r="BZ22" s="84"/>
      <c r="CA22" s="84">
        <f>(BZ22*$E22*$F22*$G22*$L22)</f>
        <v>0</v>
      </c>
      <c r="CB22" s="84"/>
      <c r="CC22" s="84">
        <f>(CB22*$E22*$F22*$G22*$L22)</f>
        <v>0</v>
      </c>
      <c r="CD22" s="84"/>
      <c r="CE22" s="84">
        <f>(CD22*$E22*$F22*$G22*$M22)</f>
        <v>0</v>
      </c>
      <c r="CF22" s="84"/>
      <c r="CG22" s="84">
        <f>(CF22*$E22*$F22*$G22*$L22)</f>
        <v>0</v>
      </c>
      <c r="CH22" s="84"/>
      <c r="CI22" s="84">
        <f>(CH22*$E22*$F22*$G22*$L22)</f>
        <v>0</v>
      </c>
      <c r="CJ22" s="84"/>
      <c r="CK22" s="84">
        <f>(CJ22*$E22*$F22*$G22*$L22)</f>
        <v>0</v>
      </c>
      <c r="CL22" s="84"/>
      <c r="CM22" s="84">
        <f>(CL22*$E22*$F22*$G22*$L22)</f>
        <v>0</v>
      </c>
      <c r="CN22" s="84"/>
      <c r="CO22" s="84">
        <f>(CN22*$E22*$F22*$G22*$L22)</f>
        <v>0</v>
      </c>
      <c r="CP22" s="84"/>
      <c r="CQ22" s="84">
        <f>(CP22*$E22*$F22*$G22*$L22)</f>
        <v>0</v>
      </c>
      <c r="CR22" s="84"/>
      <c r="CS22" s="84">
        <f>(CR22*$E22*$F22*$G22*$M22)</f>
        <v>0</v>
      </c>
      <c r="CT22" s="84"/>
      <c r="CU22" s="84">
        <f>(CT22*$E22*$F22*$G22*$M22)</f>
        <v>0</v>
      </c>
      <c r="CV22" s="84"/>
      <c r="CW22" s="84">
        <f>(CV22*$E22*$F22*$G22*$M22)</f>
        <v>0</v>
      </c>
      <c r="CX22" s="90"/>
      <c r="CY22" s="84">
        <f>(CX22*$E22*$F22*$G22*$M22)</f>
        <v>0</v>
      </c>
      <c r="CZ22" s="84"/>
      <c r="DA22" s="89">
        <f>(CZ22*$E22*$F22*$G22*$M22)</f>
        <v>0</v>
      </c>
      <c r="DB22" s="84"/>
      <c r="DC22" s="84"/>
      <c r="DD22" s="91"/>
      <c r="DE22" s="84">
        <f>(DD22*$E22*$F22*$G22*$M22)</f>
        <v>0</v>
      </c>
      <c r="DF22" s="84"/>
      <c r="DG22" s="84">
        <f>(DF22*$E22*$F22*$G22*$M22)</f>
        <v>0</v>
      </c>
      <c r="DH22" s="84"/>
      <c r="DI22" s="84">
        <f>(DH22*$E22*$F22*$G22*$N22)</f>
        <v>0</v>
      </c>
      <c r="DJ22" s="84"/>
      <c r="DK22" s="89">
        <f>(DJ22*$E22*$F22*$G22*$O22)</f>
        <v>0</v>
      </c>
      <c r="DL22" s="89"/>
      <c r="DM22" s="89"/>
      <c r="DN22" s="85">
        <f t="shared" si="7"/>
        <v>11</v>
      </c>
      <c r="DO22" s="85">
        <f t="shared" si="8"/>
        <v>1283751.5460000001</v>
      </c>
    </row>
    <row r="23" spans="1:119" ht="30" customHeight="1" x14ac:dyDescent="0.25">
      <c r="A23" s="73"/>
      <c r="B23" s="78">
        <v>8</v>
      </c>
      <c r="C23" s="79" t="s">
        <v>145</v>
      </c>
      <c r="D23" s="80" t="s">
        <v>146</v>
      </c>
      <c r="E23" s="74">
        <v>25969</v>
      </c>
      <c r="F23" s="81">
        <v>0.71</v>
      </c>
      <c r="G23" s="76">
        <v>1</v>
      </c>
      <c r="H23" s="77"/>
      <c r="I23" s="77"/>
      <c r="J23" s="77"/>
      <c r="K23" s="51"/>
      <c r="L23" s="82">
        <v>1.4</v>
      </c>
      <c r="M23" s="82">
        <v>1.68</v>
      </c>
      <c r="N23" s="82">
        <v>2.23</v>
      </c>
      <c r="O23" s="83">
        <v>2.57</v>
      </c>
      <c r="P23" s="84">
        <v>85</v>
      </c>
      <c r="Q23" s="84">
        <f>(P23*$E23*$F23*$G23*$L23*$Q$11)</f>
        <v>2413532.8909999998</v>
      </c>
      <c r="R23" s="84"/>
      <c r="S23" s="84">
        <f>(R23*$E23*$F23*$G23*$L23*$S$11)</f>
        <v>0</v>
      </c>
      <c r="T23" s="84"/>
      <c r="U23" s="84">
        <f>(T23*$E23*$F23*$G23*$L23*$U$11)</f>
        <v>0</v>
      </c>
      <c r="V23" s="84">
        <v>15</v>
      </c>
      <c r="W23" s="85">
        <f>(V23*$E23*$F23*$G23*$L23*$W$11)</f>
        <v>483997.23749999993</v>
      </c>
      <c r="X23" s="84"/>
      <c r="Y23" s="84">
        <f>(X23*$E23*$F23*$G23*$L23*$Y$11)</f>
        <v>0</v>
      </c>
      <c r="Z23" s="84"/>
      <c r="AA23" s="84"/>
      <c r="AB23" s="84"/>
      <c r="AC23" s="84">
        <f>(AB23*$E23*$F23*$G23*$L23*$AC$11)</f>
        <v>0</v>
      </c>
      <c r="AD23" s="84"/>
      <c r="AE23" s="84"/>
      <c r="AF23" s="84">
        <v>2</v>
      </c>
      <c r="AG23" s="84">
        <f>(AF23*$E23*$F23*$G23*$L23*$AG$11)</f>
        <v>56789.009199999993</v>
      </c>
      <c r="AH23" s="84"/>
      <c r="AI23" s="84"/>
      <c r="AJ23" s="86"/>
      <c r="AK23" s="84">
        <f>(AJ23*$E23*$F23*$G23*$L23*$AK$11)</f>
        <v>0</v>
      </c>
      <c r="AL23" s="84">
        <v>65</v>
      </c>
      <c r="AM23" s="85">
        <f>(AL23*$E23*$F23*$G23*$L23*$AM$11)</f>
        <v>1845642.7989999996</v>
      </c>
      <c r="AN23" s="94">
        <v>70</v>
      </c>
      <c r="AO23" s="84">
        <f>(AN23*$E23*$F23*$G23*$L23*$AO$11)</f>
        <v>1987615.3220000002</v>
      </c>
      <c r="AP23" s="84"/>
      <c r="AQ23" s="84">
        <f>(AP23*$E23*$F23*$G23*$M23*$AQ$11)</f>
        <v>0</v>
      </c>
      <c r="AR23" s="90"/>
      <c r="AS23" s="84">
        <f>(AR23*$E23*$F23*$G23*$M23*$AS$11)</f>
        <v>0</v>
      </c>
      <c r="AT23" s="84">
        <v>15</v>
      </c>
      <c r="AU23" s="89">
        <f>(AT23*$E23*$F23*$G23*$M23*$AU$11)</f>
        <v>511101.08279999997</v>
      </c>
      <c r="AV23" s="84"/>
      <c r="AW23" s="84">
        <f>(AV23*$E23*$F23*$G23*$L23*$AW$11)</f>
        <v>0</v>
      </c>
      <c r="AX23" s="84"/>
      <c r="AY23" s="84">
        <f>(AX23*$E23*$F23*$G23*$L23*$AY$11)</f>
        <v>0</v>
      </c>
      <c r="AZ23" s="84"/>
      <c r="BA23" s="84">
        <f>(AZ23*$E23*$F23*$G23*$L23*$BA$11)</f>
        <v>0</v>
      </c>
      <c r="BB23" s="84"/>
      <c r="BC23" s="84">
        <f>(BB23*$E23*$F23*$G23*$L23*$BC$11)</f>
        <v>0</v>
      </c>
      <c r="BD23" s="84"/>
      <c r="BE23" s="85">
        <f>(BD23*$E23*$F23*$G23*$L23*$BE$11)</f>
        <v>0</v>
      </c>
      <c r="BF23" s="84"/>
      <c r="BG23" s="85">
        <f>(BF23*$E23*$F23*$G23*$L23*$BG$11)</f>
        <v>0</v>
      </c>
      <c r="BH23" s="84">
        <v>37</v>
      </c>
      <c r="BI23" s="84">
        <f>(BH23*$E23*$F23*$G23*$L23*$BI$11)</f>
        <v>1146105.4583999999</v>
      </c>
      <c r="BJ23" s="84"/>
      <c r="BK23" s="84">
        <f>(BJ23*$E23*$F23*$G23*$M23*$BK$11)</f>
        <v>0</v>
      </c>
      <c r="BL23" s="84"/>
      <c r="BM23" s="84">
        <f>(BL23*$E23*$F23*$G23*$M23*$BM$11)</f>
        <v>0</v>
      </c>
      <c r="BN23" s="84">
        <v>321</v>
      </c>
      <c r="BO23" s="85">
        <f>(BN23*$E23*$F23*$G23*$M23*$BO$11)</f>
        <v>9943239.2471999992</v>
      </c>
      <c r="BP23" s="96">
        <v>50</v>
      </c>
      <c r="BQ23" s="84">
        <f>(BP23*$E23*$F23*$G23*$M23*$BQ$11)</f>
        <v>1548791.16</v>
      </c>
      <c r="BR23" s="84">
        <v>41</v>
      </c>
      <c r="BS23" s="84">
        <f>(BR23*$E23*$F23*$G23*$M23*$BS$11)</f>
        <v>1143007.8760799998</v>
      </c>
      <c r="BT23" s="84">
        <v>75</v>
      </c>
      <c r="BU23" s="85">
        <f>(BT23*$E23*$F23*$G23*$M23*$BU$11)</f>
        <v>2787824.0879999995</v>
      </c>
      <c r="BV23" s="84">
        <v>93</v>
      </c>
      <c r="BW23" s="89">
        <f>(BV23*$E23*$F23*$G23*$M23*$BW$11)</f>
        <v>3456901.8691199995</v>
      </c>
      <c r="BX23" s="84"/>
      <c r="BY23" s="84">
        <f>(BX23*$E23*$F23*$G23*$L23*$BY$11)</f>
        <v>0</v>
      </c>
      <c r="BZ23" s="84"/>
      <c r="CA23" s="84">
        <f>(BZ23*$E23*$F23*$G23*$L23*$CA$11)</f>
        <v>0</v>
      </c>
      <c r="CB23" s="84">
        <v>150</v>
      </c>
      <c r="CC23" s="84">
        <f>(CB23*$E23*$F23*$G23*$L23*$CC$11)</f>
        <v>3871977.9</v>
      </c>
      <c r="CD23" s="84">
        <v>96</v>
      </c>
      <c r="CE23" s="84">
        <f>(CD23*$E23*$F23*$G23*$M23*$CE$11)</f>
        <v>2973679.0271999994</v>
      </c>
      <c r="CF23" s="84"/>
      <c r="CG23" s="84">
        <f t="shared" ref="CG23:CG27" si="11">(CF23*$E23*$F23*$G23*$L23*CG$11)</f>
        <v>0</v>
      </c>
      <c r="CH23" s="84">
        <v>280</v>
      </c>
      <c r="CI23" s="85">
        <f>(CH23*$E23*$F23*$G23*$L23*$CI$11)</f>
        <v>5782153.6640000008</v>
      </c>
      <c r="CJ23" s="84">
        <v>20</v>
      </c>
      <c r="CK23" s="85">
        <f>(CJ23*$E23*$F23*$G23*$L23*$CK$11)</f>
        <v>413010.97600000002</v>
      </c>
      <c r="CL23" s="84"/>
      <c r="CM23" s="84">
        <f>(CL23*$E23*$F23*$G23*$L23*$CM$11)</f>
        <v>0</v>
      </c>
      <c r="CN23" s="84"/>
      <c r="CO23" s="84">
        <f>(CN23*$E23*$F23*$G23*$L23*$CO$11)</f>
        <v>0</v>
      </c>
      <c r="CP23" s="84">
        <v>11</v>
      </c>
      <c r="CQ23" s="84">
        <f>(CP23*$E23*$F23*$G23*$L23*$CQ$11)</f>
        <v>283945.04599999997</v>
      </c>
      <c r="CR23" s="84">
        <v>35</v>
      </c>
      <c r="CS23" s="84">
        <f>(CR23*$E23*$F23*$G23*$M23*$CS$11)</f>
        <v>1084153.8119999999</v>
      </c>
      <c r="CT23" s="84">
        <v>200</v>
      </c>
      <c r="CU23" s="84">
        <f>(CT23*$E23*$F23*$G23*$M23*$CU$11)</f>
        <v>6195164.6399999997</v>
      </c>
      <c r="CV23" s="84"/>
      <c r="CW23" s="84">
        <f>(CV23*$E23*$F23*$G23*$M23*$CW$11)</f>
        <v>0</v>
      </c>
      <c r="CX23" s="90"/>
      <c r="CY23" s="84">
        <f>(CX23*$E23*$F23*$G23*$M23*$CY$11)</f>
        <v>0</v>
      </c>
      <c r="CZ23" s="84"/>
      <c r="DA23" s="89">
        <f t="shared" ref="DA23:DA27" si="12">(CZ23*$E23*$F23*$G23*$M23*DA$11)</f>
        <v>0</v>
      </c>
      <c r="DB23" s="84"/>
      <c r="DC23" s="84">
        <f>(DB23*$E23*$F23*$G23*$M23*$DC$11)</f>
        <v>0</v>
      </c>
      <c r="DD23" s="91">
        <v>4</v>
      </c>
      <c r="DE23" s="84">
        <f>(DD23*$E23*$F23*$G23*$M23*$DE$11)</f>
        <v>123903.29279999998</v>
      </c>
      <c r="DF23" s="84">
        <v>31</v>
      </c>
      <c r="DG23" s="84">
        <f>(DF23*$E23*$F23*$G23*$M23*$DG$11)</f>
        <v>960250.51919999986</v>
      </c>
      <c r="DH23" s="84">
        <v>30</v>
      </c>
      <c r="DI23" s="84">
        <f>(DH23*$E23*$F23*$G23*$N23*$DI$11)</f>
        <v>1233501.531</v>
      </c>
      <c r="DJ23" s="84">
        <v>55</v>
      </c>
      <c r="DK23" s="92">
        <f>(DJ23*$E23*$F23*$G23*$O23*$DK$11)</f>
        <v>2606209.8864999996</v>
      </c>
      <c r="DL23" s="89"/>
      <c r="DM23" s="89"/>
      <c r="DN23" s="85">
        <f t="shared" si="7"/>
        <v>1781</v>
      </c>
      <c r="DO23" s="85">
        <f t="shared" si="8"/>
        <v>52852498.335000008</v>
      </c>
    </row>
    <row r="24" spans="1:119" ht="60" customHeight="1" x14ac:dyDescent="0.25">
      <c r="A24" s="73"/>
      <c r="B24" s="78">
        <v>9</v>
      </c>
      <c r="C24" s="79" t="s">
        <v>147</v>
      </c>
      <c r="D24" s="80" t="s">
        <v>148</v>
      </c>
      <c r="E24" s="74">
        <v>25969</v>
      </c>
      <c r="F24" s="81">
        <v>0.89</v>
      </c>
      <c r="G24" s="76">
        <v>1</v>
      </c>
      <c r="H24" s="77"/>
      <c r="I24" s="77"/>
      <c r="J24" s="77"/>
      <c r="K24" s="51"/>
      <c r="L24" s="82">
        <v>1.4</v>
      </c>
      <c r="M24" s="82">
        <v>1.68</v>
      </c>
      <c r="N24" s="82">
        <v>2.23</v>
      </c>
      <c r="O24" s="83">
        <v>2.57</v>
      </c>
      <c r="P24" s="84">
        <v>10</v>
      </c>
      <c r="Q24" s="84">
        <f>(P24*$E24*$F24*$G24*$L24*$Q$11)</f>
        <v>355931.114</v>
      </c>
      <c r="R24" s="84"/>
      <c r="S24" s="84">
        <f>(R24*$E24*$F24*$G24*$L24*$S$11)</f>
        <v>0</v>
      </c>
      <c r="T24" s="84"/>
      <c r="U24" s="84">
        <f>(T24*$E24*$F24*$G24*$L24*$U$11)</f>
        <v>0</v>
      </c>
      <c r="V24" s="84">
        <v>10</v>
      </c>
      <c r="W24" s="85">
        <f>(V24*$E24*$F24*$G24*$L24*$W$11)</f>
        <v>404467.17499999999</v>
      </c>
      <c r="X24" s="84"/>
      <c r="Y24" s="84">
        <f>(X24*$E24*$F24*$G24*$L24*$Y$11)</f>
        <v>0</v>
      </c>
      <c r="Z24" s="84"/>
      <c r="AA24" s="84"/>
      <c r="AB24" s="84"/>
      <c r="AC24" s="84">
        <f>(AB24*$E24*$F24*$G24*$L24*$AC$11)</f>
        <v>0</v>
      </c>
      <c r="AD24" s="84"/>
      <c r="AE24" s="84"/>
      <c r="AF24" s="84"/>
      <c r="AG24" s="84">
        <f>(AF24*$E24*$F24*$G24*$L24*$AG$11)</f>
        <v>0</v>
      </c>
      <c r="AH24" s="84"/>
      <c r="AI24" s="84"/>
      <c r="AJ24" s="86"/>
      <c r="AK24" s="84">
        <f>(AJ24*$E24*$F24*$G24*$L24*$AK$11)</f>
        <v>0</v>
      </c>
      <c r="AL24" s="84">
        <v>12</v>
      </c>
      <c r="AM24" s="85">
        <f>(AL24*$E24*$F24*$G24*$L24*$AM$11)</f>
        <v>427117.33679999999</v>
      </c>
      <c r="AN24" s="94">
        <v>4</v>
      </c>
      <c r="AO24" s="84">
        <f>(AN24*$E24*$F24*$G24*$L24*$AO$11)</f>
        <v>142372.44560000001</v>
      </c>
      <c r="AP24" s="84"/>
      <c r="AQ24" s="84">
        <f>(AP24*$E24*$F24*$G24*$M24*$AQ$11)</f>
        <v>0</v>
      </c>
      <c r="AR24" s="90"/>
      <c r="AS24" s="84">
        <f>(AR24*$E24*$F24*$G24*$M24*$AS$11)</f>
        <v>0</v>
      </c>
      <c r="AT24" s="84"/>
      <c r="AU24" s="89">
        <f>(AT24*$E24*$F24*$G24*$M24*$AU$11)</f>
        <v>0</v>
      </c>
      <c r="AV24" s="84"/>
      <c r="AW24" s="84">
        <f>(AV24*$E24*$F24*$G24*$L24*$AW$11)</f>
        <v>0</v>
      </c>
      <c r="AX24" s="84"/>
      <c r="AY24" s="84">
        <f>(AX24*$E24*$F24*$G24*$L24*$AY$11)</f>
        <v>0</v>
      </c>
      <c r="AZ24" s="84"/>
      <c r="BA24" s="84">
        <f>(AZ24*$E24*$F24*$G24*$L24*$BA$11)</f>
        <v>0</v>
      </c>
      <c r="BB24" s="84"/>
      <c r="BC24" s="84">
        <f>(BB24*$E24*$F24*$G24*$L24*$BC$11)</f>
        <v>0</v>
      </c>
      <c r="BD24" s="84"/>
      <c r="BE24" s="85">
        <f>(BD24*$E24*$F24*$G24*$L24*$BE$11)</f>
        <v>0</v>
      </c>
      <c r="BF24" s="84"/>
      <c r="BG24" s="85">
        <f>(BF24*$E24*$F24*$G24*$L24*$BG$11)</f>
        <v>0</v>
      </c>
      <c r="BH24" s="84">
        <v>1</v>
      </c>
      <c r="BI24" s="84">
        <f>(BH24*$E24*$F24*$G24*$L24*$BI$11)</f>
        <v>38828.848799999992</v>
      </c>
      <c r="BJ24" s="84"/>
      <c r="BK24" s="84">
        <f>(BJ24*$E24*$F24*$G24*$M24*$BK$11)</f>
        <v>0</v>
      </c>
      <c r="BL24" s="84"/>
      <c r="BM24" s="84">
        <f>(BL24*$E24*$F24*$G24*$M24*$BM$11)</f>
        <v>0</v>
      </c>
      <c r="BN24" s="84">
        <v>36</v>
      </c>
      <c r="BO24" s="85">
        <f>(BN24*$E24*$F24*$G24*$M24*$BO$11)</f>
        <v>1397838.5567999999</v>
      </c>
      <c r="BP24" s="96">
        <v>1</v>
      </c>
      <c r="BQ24" s="84">
        <f>(BP24*$E24*$F24*$G24*$M24*$BQ$11)</f>
        <v>38828.8488</v>
      </c>
      <c r="BR24" s="84"/>
      <c r="BS24" s="84">
        <f>(BR24*$E24*$F24*$G24*$M24*$BS$11)</f>
        <v>0</v>
      </c>
      <c r="BT24" s="84">
        <v>22</v>
      </c>
      <c r="BU24" s="85">
        <f>(BT24*$E24*$F24*$G24*$M24*$BU$11)</f>
        <v>1025081.6083199999</v>
      </c>
      <c r="BV24" s="84">
        <v>10</v>
      </c>
      <c r="BW24" s="89">
        <f>(BV24*$E24*$F24*$G24*$M24*$BW$11)</f>
        <v>465946.18560000003</v>
      </c>
      <c r="BX24" s="84"/>
      <c r="BY24" s="84">
        <f>(BX24*$E24*$F24*$G24*$L24*$BY$11)</f>
        <v>0</v>
      </c>
      <c r="BZ24" s="84"/>
      <c r="CA24" s="84">
        <f>(BZ24*$E24*$F24*$G24*$L24*$CA$11)</f>
        <v>0</v>
      </c>
      <c r="CB24" s="84"/>
      <c r="CC24" s="84">
        <f>(CB24*$E24*$F24*$G24*$L24*$CC$11)</f>
        <v>0</v>
      </c>
      <c r="CD24" s="84">
        <v>5</v>
      </c>
      <c r="CE24" s="84">
        <f>(CD24*$E24*$F24*$G24*$M24*$CE$11)</f>
        <v>194144.24400000001</v>
      </c>
      <c r="CF24" s="84"/>
      <c r="CG24" s="84">
        <f t="shared" si="11"/>
        <v>0</v>
      </c>
      <c r="CH24" s="84"/>
      <c r="CI24" s="85">
        <f>(CH24*$E24*$F24*$G24*$L24*$CI$11)</f>
        <v>0</v>
      </c>
      <c r="CJ24" s="84"/>
      <c r="CK24" s="85">
        <f>(CJ24*$E24*$F24*$G24*$L24*$CK$11)</f>
        <v>0</v>
      </c>
      <c r="CL24" s="84"/>
      <c r="CM24" s="84">
        <f>(CL24*$E24*$F24*$G24*$L24*$CM$11)</f>
        <v>0</v>
      </c>
      <c r="CN24" s="84"/>
      <c r="CO24" s="84">
        <f>(CN24*$E24*$F24*$G24*$L24*$CO$11)</f>
        <v>0</v>
      </c>
      <c r="CP24" s="84">
        <v>2</v>
      </c>
      <c r="CQ24" s="84">
        <f>(CP24*$E24*$F24*$G24*$L24*$CQ$11)</f>
        <v>64714.747999999992</v>
      </c>
      <c r="CR24" s="84">
        <v>7</v>
      </c>
      <c r="CS24" s="84">
        <f>(CR24*$E24*$F24*$G24*$M24*$CS$11)</f>
        <v>271801.94159999996</v>
      </c>
      <c r="CT24" s="84"/>
      <c r="CU24" s="84">
        <f>(CT24*$E24*$F24*$G24*$M24*$CU$11)</f>
        <v>0</v>
      </c>
      <c r="CV24" s="84"/>
      <c r="CW24" s="84">
        <f>(CV24*$E24*$F24*$G24*$M24*$CW$11)</f>
        <v>0</v>
      </c>
      <c r="CX24" s="90"/>
      <c r="CY24" s="84">
        <f>(CX24*$E24*$F24*$G24*$M24*$CY$11)</f>
        <v>0</v>
      </c>
      <c r="CZ24" s="84"/>
      <c r="DA24" s="89">
        <f t="shared" si="12"/>
        <v>0</v>
      </c>
      <c r="DB24" s="84"/>
      <c r="DC24" s="84">
        <f>(DB24*$E24*$F24*$G24*$M24*$DC$11)</f>
        <v>0</v>
      </c>
      <c r="DD24" s="91"/>
      <c r="DE24" s="84">
        <f>(DD24*$E24*$F24*$G24*$M24*$DE$11)</f>
        <v>0</v>
      </c>
      <c r="DF24" s="84">
        <v>4</v>
      </c>
      <c r="DG24" s="84">
        <f>(DF24*$E24*$F24*$G24*$M24*$DG$11)</f>
        <v>155315.3952</v>
      </c>
      <c r="DH24" s="84"/>
      <c r="DI24" s="84">
        <f>(DH24*$E24*$F24*$G24*$N24*$DI$11)</f>
        <v>0</v>
      </c>
      <c r="DJ24" s="84">
        <v>2</v>
      </c>
      <c r="DK24" s="92">
        <f>(DJ24*$E24*$F24*$G24*$O24*$DK$11)</f>
        <v>118797.78739999999</v>
      </c>
      <c r="DL24" s="89"/>
      <c r="DM24" s="89"/>
      <c r="DN24" s="85">
        <f t="shared" si="7"/>
        <v>126</v>
      </c>
      <c r="DO24" s="85">
        <f t="shared" si="8"/>
        <v>5101186.2359199999</v>
      </c>
    </row>
    <row r="25" spans="1:119" ht="30" customHeight="1" x14ac:dyDescent="0.25">
      <c r="A25" s="73"/>
      <c r="B25" s="78">
        <v>10</v>
      </c>
      <c r="C25" s="79" t="s">
        <v>149</v>
      </c>
      <c r="D25" s="80" t="s">
        <v>150</v>
      </c>
      <c r="E25" s="74">
        <v>25969</v>
      </c>
      <c r="F25" s="81">
        <v>0.46</v>
      </c>
      <c r="G25" s="76">
        <v>1</v>
      </c>
      <c r="H25" s="77"/>
      <c r="I25" s="77"/>
      <c r="J25" s="77"/>
      <c r="K25" s="51"/>
      <c r="L25" s="82">
        <v>1.4</v>
      </c>
      <c r="M25" s="82">
        <v>1.68</v>
      </c>
      <c r="N25" s="82">
        <v>2.23</v>
      </c>
      <c r="O25" s="83">
        <v>2.57</v>
      </c>
      <c r="P25" s="84">
        <v>197</v>
      </c>
      <c r="Q25" s="84">
        <f>(P25*$E25*$F25*$G25*$L25*$Q$11)</f>
        <v>3624098.6012000004</v>
      </c>
      <c r="R25" s="84"/>
      <c r="S25" s="84">
        <f>(R25*$E25*$F25*$G25*$L25*$S$11)</f>
        <v>0</v>
      </c>
      <c r="T25" s="84"/>
      <c r="U25" s="84">
        <f>(T25*$E25*$F25*$G25*$L25*$U$11)</f>
        <v>0</v>
      </c>
      <c r="V25" s="84">
        <v>160</v>
      </c>
      <c r="W25" s="85">
        <f>(V25*$E25*$F25*$G25*$L25*$W$11)</f>
        <v>3344807.2</v>
      </c>
      <c r="X25" s="84"/>
      <c r="Y25" s="84">
        <f>(X25*$E25*$F25*$G25*$L25*$Y$11)</f>
        <v>0</v>
      </c>
      <c r="Z25" s="84"/>
      <c r="AA25" s="84"/>
      <c r="AB25" s="84"/>
      <c r="AC25" s="84">
        <f>(AB25*$E25*$F25*$G25*$L25*$AC$11)</f>
        <v>0</v>
      </c>
      <c r="AD25" s="84"/>
      <c r="AE25" s="84"/>
      <c r="AF25" s="84"/>
      <c r="AG25" s="84">
        <f>(AF25*$E25*$F25*$G25*$L25*$AG$11)</f>
        <v>0</v>
      </c>
      <c r="AH25" s="84"/>
      <c r="AI25" s="84"/>
      <c r="AJ25" s="86"/>
      <c r="AK25" s="84">
        <f>(AJ25*$E25*$F25*$G25*$L25*$AK$11)</f>
        <v>0</v>
      </c>
      <c r="AL25" s="84">
        <v>150</v>
      </c>
      <c r="AM25" s="85">
        <f>(AL25*$E25*$F25*$G25*$L25*$AM$11)</f>
        <v>2759465.94</v>
      </c>
      <c r="AN25" s="94">
        <v>210</v>
      </c>
      <c r="AO25" s="84">
        <f>(AN25*$E25*$F25*$G25*$L25*$AO$11)</f>
        <v>3863252.3159999996</v>
      </c>
      <c r="AP25" s="84"/>
      <c r="AQ25" s="84">
        <f>(AP25*$E25*$F25*$G25*$M25*$AQ$11)</f>
        <v>0</v>
      </c>
      <c r="AR25" s="90"/>
      <c r="AS25" s="84">
        <f>(AR25*$E25*$F25*$G25*$M25*$AS$11)</f>
        <v>0</v>
      </c>
      <c r="AT25" s="84"/>
      <c r="AU25" s="89">
        <f>(AT25*$E25*$F25*$G25*$M25*$AU$11)</f>
        <v>0</v>
      </c>
      <c r="AV25" s="84"/>
      <c r="AW25" s="84">
        <f>(AV25*$E25*$F25*$G25*$L25*$AW$11)</f>
        <v>0</v>
      </c>
      <c r="AX25" s="84">
        <v>0</v>
      </c>
      <c r="AY25" s="84">
        <f>(AX25*$E25*$F25*$G25*$L25*$AY$11)</f>
        <v>0</v>
      </c>
      <c r="AZ25" s="84"/>
      <c r="BA25" s="84">
        <f>(AZ25*$E25*$F25*$G25*$L25*$BA$11)</f>
        <v>0</v>
      </c>
      <c r="BB25" s="84"/>
      <c r="BC25" s="84">
        <f>(BB25*$E25*$F25*$G25*$L25*$BC$11)</f>
        <v>0</v>
      </c>
      <c r="BD25" s="84"/>
      <c r="BE25" s="85">
        <f>(BD25*$E25*$F25*$G25*$L25*$BE$11)</f>
        <v>0</v>
      </c>
      <c r="BF25" s="84"/>
      <c r="BG25" s="85">
        <f>(BF25*$E25*$F25*$G25*$L25*$BG$11)</f>
        <v>0</v>
      </c>
      <c r="BH25" s="84">
        <v>43</v>
      </c>
      <c r="BI25" s="84">
        <f>(BH25*$E25*$F25*$G25*$L25*$BI$11)</f>
        <v>862960.2575999999</v>
      </c>
      <c r="BJ25" s="84"/>
      <c r="BK25" s="84">
        <f>(BJ25*$E25*$F25*$G25*$M25*$BK$11)</f>
        <v>0</v>
      </c>
      <c r="BL25" s="84"/>
      <c r="BM25" s="84">
        <f>(BL25*$E25*$F25*$G25*$M25*$BM$11)</f>
        <v>0</v>
      </c>
      <c r="BN25" s="84">
        <v>281</v>
      </c>
      <c r="BO25" s="85">
        <f>(BN25*$E25*$F25*$G25*$M25*$BO$11)</f>
        <v>5639344.9391999999</v>
      </c>
      <c r="BP25" s="96">
        <v>60</v>
      </c>
      <c r="BQ25" s="84">
        <f>(BP25*$E25*$F25*$G25*$M25*$BQ$11)</f>
        <v>1204130.5919999999</v>
      </c>
      <c r="BR25" s="84">
        <v>3</v>
      </c>
      <c r="BS25" s="84">
        <f>(BR25*$E25*$F25*$G25*$M25*$BS$11)</f>
        <v>54185.876640000002</v>
      </c>
      <c r="BT25" s="84">
        <v>85</v>
      </c>
      <c r="BU25" s="85">
        <f>(BT25*$E25*$F25*$G25*$M25*$BU$11)</f>
        <v>2047022.0063999998</v>
      </c>
      <c r="BV25" s="84">
        <v>77</v>
      </c>
      <c r="BW25" s="89">
        <f>(BV25*$E25*$F25*$G25*$M25*$BW$11)</f>
        <v>1854361.1116799999</v>
      </c>
      <c r="BX25" s="84"/>
      <c r="BY25" s="84">
        <f>(BX25*$E25*$F25*$G25*$L25*$BY$11)</f>
        <v>0</v>
      </c>
      <c r="BZ25" s="84"/>
      <c r="CA25" s="84">
        <f>(BZ25*$E25*$F25*$G25*$L25*$CA$11)</f>
        <v>0</v>
      </c>
      <c r="CB25" s="84"/>
      <c r="CC25" s="84">
        <f>(CB25*$E25*$F25*$G25*$L25*$CC$11)</f>
        <v>0</v>
      </c>
      <c r="CD25" s="84">
        <v>38</v>
      </c>
      <c r="CE25" s="84">
        <f>(CD25*$E25*$F25*$G25*$M25*$CE$11)</f>
        <v>762616.0416</v>
      </c>
      <c r="CF25" s="84"/>
      <c r="CG25" s="84">
        <f t="shared" si="11"/>
        <v>0</v>
      </c>
      <c r="CH25" s="84"/>
      <c r="CI25" s="85">
        <f>(CH25*$E25*$F25*$G25*$L25*$CI$11)</f>
        <v>0</v>
      </c>
      <c r="CJ25" s="84">
        <v>15</v>
      </c>
      <c r="CK25" s="85">
        <f>(CJ25*$E25*$F25*$G25*$L25*$CK$11)</f>
        <v>200688.432</v>
      </c>
      <c r="CL25" s="84"/>
      <c r="CM25" s="84">
        <f>(CL25*$E25*$F25*$G25*$L25*$CM$11)</f>
        <v>0</v>
      </c>
      <c r="CN25" s="84"/>
      <c r="CO25" s="84">
        <f>(CN25*$E25*$F25*$G25*$L25*$CO$11)</f>
        <v>0</v>
      </c>
      <c r="CP25" s="84">
        <v>32</v>
      </c>
      <c r="CQ25" s="84">
        <f>(CP25*$E25*$F25*$G25*$L25*$CQ$11)</f>
        <v>535169.152</v>
      </c>
      <c r="CR25" s="84">
        <v>70</v>
      </c>
      <c r="CS25" s="84">
        <f>(CR25*$E25*$F25*$G25*$M25*$CS$11)</f>
        <v>1404819.024</v>
      </c>
      <c r="CT25" s="84">
        <v>80</v>
      </c>
      <c r="CU25" s="84">
        <f>(CT25*$E25*$F25*$G25*$M25*$CU$11)</f>
        <v>1605507.456</v>
      </c>
      <c r="CV25" s="84"/>
      <c r="CW25" s="84">
        <f>(CV25*$E25*$F25*$G25*$M25*$CW$11)</f>
        <v>0</v>
      </c>
      <c r="CX25" s="90"/>
      <c r="CY25" s="84">
        <f>(CX25*$E25*$F25*$G25*$M25*$CY$11)</f>
        <v>0</v>
      </c>
      <c r="CZ25" s="84"/>
      <c r="DA25" s="89">
        <f t="shared" si="12"/>
        <v>0</v>
      </c>
      <c r="DB25" s="84"/>
      <c r="DC25" s="84">
        <f>(DB25*$E25*$F25*$G25*$M25*$DC$11)</f>
        <v>0</v>
      </c>
      <c r="DD25" s="91">
        <v>5</v>
      </c>
      <c r="DE25" s="84">
        <f>(DD25*$E25*$F25*$G25*$M25*$DE$11)</f>
        <v>100344.216</v>
      </c>
      <c r="DF25" s="84">
        <v>20</v>
      </c>
      <c r="DG25" s="84">
        <f>(DF25*$E25*$F25*$G25*$M25*$DG$11)</f>
        <v>401376.864</v>
      </c>
      <c r="DH25" s="84"/>
      <c r="DI25" s="84">
        <f>(DH25*$E25*$F25*$G25*$N25*$DI$11)</f>
        <v>0</v>
      </c>
      <c r="DJ25" s="84">
        <v>11</v>
      </c>
      <c r="DK25" s="92">
        <f>(DJ25*$E25*$F25*$G25*$O25*$DK$11)</f>
        <v>337706.0698</v>
      </c>
      <c r="DL25" s="89"/>
      <c r="DM25" s="89"/>
      <c r="DN25" s="85">
        <f t="shared" si="7"/>
        <v>1537</v>
      </c>
      <c r="DO25" s="85">
        <f t="shared" si="8"/>
        <v>30601856.09612</v>
      </c>
    </row>
    <row r="26" spans="1:119" ht="30" customHeight="1" x14ac:dyDescent="0.25">
      <c r="A26" s="73"/>
      <c r="B26" s="78">
        <v>11</v>
      </c>
      <c r="C26" s="79" t="s">
        <v>151</v>
      </c>
      <c r="D26" s="80" t="s">
        <v>152</v>
      </c>
      <c r="E26" s="74">
        <v>25969</v>
      </c>
      <c r="F26" s="82">
        <v>0.39</v>
      </c>
      <c r="G26" s="76">
        <v>1</v>
      </c>
      <c r="H26" s="77"/>
      <c r="I26" s="77"/>
      <c r="J26" s="77"/>
      <c r="K26" s="51"/>
      <c r="L26" s="82">
        <v>1.4</v>
      </c>
      <c r="M26" s="82">
        <v>1.68</v>
      </c>
      <c r="N26" s="82">
        <v>2.23</v>
      </c>
      <c r="O26" s="83">
        <v>2.57</v>
      </c>
      <c r="P26" s="84">
        <v>398</v>
      </c>
      <c r="Q26" s="84">
        <f>(P26*$E26*$F26*$G26*$L26*$Q$11)</f>
        <v>6207598.5971999997</v>
      </c>
      <c r="R26" s="84"/>
      <c r="S26" s="84">
        <f>(R26*$E26*$F26*$G26*$L26*$S$11)</f>
        <v>0</v>
      </c>
      <c r="T26" s="84"/>
      <c r="U26" s="84">
        <f>(T26*$E26*$F26*$G26*$L26*$U$11)</f>
        <v>0</v>
      </c>
      <c r="V26" s="84">
        <v>10</v>
      </c>
      <c r="W26" s="85">
        <f>(V26*$E26*$F26*$G26*$L26*$W$11)</f>
        <v>177238.42499999999</v>
      </c>
      <c r="X26" s="84"/>
      <c r="Y26" s="84">
        <f>(X26*$E26*$F26*$G26*$L26*$Y$11)</f>
        <v>0</v>
      </c>
      <c r="Z26" s="84"/>
      <c r="AA26" s="84"/>
      <c r="AB26" s="84"/>
      <c r="AC26" s="84">
        <f>(AB26*$E26*$F26*$G26*$L26*$AC$11)</f>
        <v>0</v>
      </c>
      <c r="AD26" s="84"/>
      <c r="AE26" s="84"/>
      <c r="AF26" s="84">
        <v>5</v>
      </c>
      <c r="AG26" s="84">
        <f>(AF26*$E26*$F26*$G26*$L26*$AG$11)</f>
        <v>77984.907000000007</v>
      </c>
      <c r="AH26" s="84"/>
      <c r="AI26" s="84"/>
      <c r="AJ26" s="86"/>
      <c r="AK26" s="84">
        <f>(AJ26*$E26*$F26*$G26*$L26*$AK$11)</f>
        <v>0</v>
      </c>
      <c r="AL26" s="84">
        <v>300</v>
      </c>
      <c r="AM26" s="85">
        <f>(AL26*$E26*$F26*$G26*$L26*$AM$11)</f>
        <v>4679094.4200000009</v>
      </c>
      <c r="AN26" s="94">
        <v>70</v>
      </c>
      <c r="AO26" s="84">
        <f>(AN26*$E26*$F26*$G26*$L26*$AO$11)</f>
        <v>1091788.6980000001</v>
      </c>
      <c r="AP26" s="84"/>
      <c r="AQ26" s="84">
        <f>(AP26*$E26*$F26*$G26*$M26*$AQ$11)</f>
        <v>0</v>
      </c>
      <c r="AR26" s="90"/>
      <c r="AS26" s="84">
        <f>(AR26*$E26*$F26*$G26*$M26*$AS$11)</f>
        <v>0</v>
      </c>
      <c r="AT26" s="84">
        <v>3</v>
      </c>
      <c r="AU26" s="89">
        <f>(AT26*$E26*$F26*$G26*$M26*$AU$11)</f>
        <v>56149.133040000001</v>
      </c>
      <c r="AV26" s="84"/>
      <c r="AW26" s="84">
        <f>(AV26*$E26*$F26*$G26*$L26*$AW$11)</f>
        <v>0</v>
      </c>
      <c r="AX26" s="84"/>
      <c r="AY26" s="84">
        <f>(AX26*$E26*$F26*$G26*$L26*$AY$11)</f>
        <v>0</v>
      </c>
      <c r="AZ26" s="84"/>
      <c r="BA26" s="84">
        <f>(AZ26*$E26*$F26*$G26*$L26*$BA$11)</f>
        <v>0</v>
      </c>
      <c r="BB26" s="84"/>
      <c r="BC26" s="84">
        <f>(BB26*$E26*$F26*$G26*$L26*$BC$11)</f>
        <v>0</v>
      </c>
      <c r="BD26" s="84"/>
      <c r="BE26" s="85">
        <f>(BD26*$E26*$F26*$G26*$L26*$BE$11)</f>
        <v>0</v>
      </c>
      <c r="BF26" s="84"/>
      <c r="BG26" s="85">
        <f>(BF26*$E26*$F26*$G26*$L26*$BG$11)</f>
        <v>0</v>
      </c>
      <c r="BH26" s="84">
        <v>44</v>
      </c>
      <c r="BI26" s="84">
        <f>(BH26*$E26*$F26*$G26*$L26*$BI$11)</f>
        <v>748655.10720000009</v>
      </c>
      <c r="BJ26" s="84"/>
      <c r="BK26" s="84">
        <f>(BJ26*$E26*$F26*$G26*$M26*$BK$11)</f>
        <v>0</v>
      </c>
      <c r="BL26" s="84"/>
      <c r="BM26" s="84">
        <f>(BL26*$E26*$F26*$G26*$M26*$BM$11)</f>
        <v>0</v>
      </c>
      <c r="BN26" s="84">
        <v>90</v>
      </c>
      <c r="BO26" s="85">
        <f>(BN26*$E26*$F26*$G26*$M26*$BO$11)</f>
        <v>1531339.9920000001</v>
      </c>
      <c r="BP26" s="84">
        <v>200</v>
      </c>
      <c r="BQ26" s="84">
        <f>(BP26*$E26*$F26*$G26*$M26*$BQ$11)</f>
        <v>3402977.76</v>
      </c>
      <c r="BR26" s="84"/>
      <c r="BS26" s="84">
        <f>(BR26*$E26*$F26*$G26*$M26*$BS$11)</f>
        <v>0</v>
      </c>
      <c r="BT26" s="84"/>
      <c r="BU26" s="85">
        <f>(BT26*$E26*$F26*$G26*$M26*$BU$11)</f>
        <v>0</v>
      </c>
      <c r="BV26" s="84">
        <v>280</v>
      </c>
      <c r="BW26" s="89">
        <f>(BV26*$E26*$F26*$G26*$M26*$BW$11)</f>
        <v>5717002.6367999995</v>
      </c>
      <c r="BX26" s="84"/>
      <c r="BY26" s="84">
        <f>(BX26*$E26*$F26*$G26*$L26*$BY$11)</f>
        <v>0</v>
      </c>
      <c r="BZ26" s="84"/>
      <c r="CA26" s="84">
        <f>(BZ26*$E26*$F26*$G26*$L26*$CA$11)</f>
        <v>0</v>
      </c>
      <c r="CB26" s="84"/>
      <c r="CC26" s="84">
        <f>(CB26*$E26*$F26*$G26*$L26*$CC$11)</f>
        <v>0</v>
      </c>
      <c r="CD26" s="84">
        <v>80</v>
      </c>
      <c r="CE26" s="84">
        <f>(CD26*$E26*$F26*$G26*$M26*$CE$11)</f>
        <v>1361191.1040000001</v>
      </c>
      <c r="CF26" s="84"/>
      <c r="CG26" s="84">
        <f t="shared" si="11"/>
        <v>0</v>
      </c>
      <c r="CH26" s="84"/>
      <c r="CI26" s="85">
        <f>(CH26*$E26*$F26*$G26*$L26*$CI$11)</f>
        <v>0</v>
      </c>
      <c r="CJ26" s="84">
        <v>28</v>
      </c>
      <c r="CK26" s="85">
        <f>(CJ26*$E26*$F26*$G26*$L26*$CK$11)</f>
        <v>317611.25759999995</v>
      </c>
      <c r="CL26" s="84"/>
      <c r="CM26" s="84">
        <f>(CL26*$E26*$F26*$G26*$L26*$CM$11)</f>
        <v>0</v>
      </c>
      <c r="CN26" s="84"/>
      <c r="CO26" s="84">
        <f>(CN26*$E26*$F26*$G26*$L26*$CO$11)</f>
        <v>0</v>
      </c>
      <c r="CP26" s="84">
        <v>11</v>
      </c>
      <c r="CQ26" s="84">
        <f>(CP26*$E26*$F26*$G26*$L26*$CQ$11)</f>
        <v>155969.81400000001</v>
      </c>
      <c r="CR26" s="84">
        <v>108</v>
      </c>
      <c r="CS26" s="84">
        <f>(CR26*$E26*$F26*$G26*$M26*$CS$11)</f>
        <v>1837607.9904</v>
      </c>
      <c r="CT26" s="84">
        <v>8</v>
      </c>
      <c r="CU26" s="84">
        <f>(CT26*$E26*$F26*$G26*$M26*$CU$11)</f>
        <v>136119.11040000001</v>
      </c>
      <c r="CV26" s="84"/>
      <c r="CW26" s="84">
        <f>(CV26*$E26*$F26*$G26*$M26*$CW$11)</f>
        <v>0</v>
      </c>
      <c r="CX26" s="90"/>
      <c r="CY26" s="84">
        <f>(CX26*$E26*$F26*$G26*$M26*$CY$11)</f>
        <v>0</v>
      </c>
      <c r="CZ26" s="84"/>
      <c r="DA26" s="89">
        <f t="shared" si="12"/>
        <v>0</v>
      </c>
      <c r="DB26" s="84"/>
      <c r="DC26" s="84">
        <f>(DB26*$E26*$F26*$G26*$M26*$DC$11)</f>
        <v>0</v>
      </c>
      <c r="DD26" s="91">
        <v>20</v>
      </c>
      <c r="DE26" s="84">
        <f>(DD26*$E26*$F26*$G26*$M26*$DE$11)</f>
        <v>340297.77600000001</v>
      </c>
      <c r="DF26" s="84">
        <v>40</v>
      </c>
      <c r="DG26" s="84">
        <f>(DF26*$E26*$F26*$G26*$M26*$DG$11)</f>
        <v>680595.55200000003</v>
      </c>
      <c r="DH26" s="84"/>
      <c r="DI26" s="84">
        <f>(DH26*$E26*$F26*$G26*$N26*$DI$11)</f>
        <v>0</v>
      </c>
      <c r="DJ26" s="84">
        <v>3</v>
      </c>
      <c r="DK26" s="92">
        <f>(DJ26*$E26*$F26*$G26*$O26*$DK$11)</f>
        <v>78086.186099999992</v>
      </c>
      <c r="DL26" s="89"/>
      <c r="DM26" s="89"/>
      <c r="DN26" s="85">
        <f t="shared" si="7"/>
        <v>1698</v>
      </c>
      <c r="DO26" s="85">
        <f t="shared" si="8"/>
        <v>28597308.466739994</v>
      </c>
    </row>
    <row r="27" spans="1:119" ht="30" customHeight="1" x14ac:dyDescent="0.25">
      <c r="A27" s="73"/>
      <c r="B27" s="78">
        <v>12</v>
      </c>
      <c r="C27" s="79" t="s">
        <v>153</v>
      </c>
      <c r="D27" s="80" t="s">
        <v>154</v>
      </c>
      <c r="E27" s="74">
        <v>25969</v>
      </c>
      <c r="F27" s="82">
        <v>0.57999999999999996</v>
      </c>
      <c r="G27" s="76">
        <v>1</v>
      </c>
      <c r="H27" s="77"/>
      <c r="I27" s="77"/>
      <c r="J27" s="77"/>
      <c r="K27" s="51"/>
      <c r="L27" s="82">
        <v>1.4</v>
      </c>
      <c r="M27" s="82">
        <v>1.68</v>
      </c>
      <c r="N27" s="82">
        <v>2.23</v>
      </c>
      <c r="O27" s="83">
        <v>2.57</v>
      </c>
      <c r="P27" s="84">
        <v>227</v>
      </c>
      <c r="Q27" s="84">
        <f>(P27*$E27*$F27*$G27*$L27*$Q$11)</f>
        <v>5265380.9515999993</v>
      </c>
      <c r="R27" s="84"/>
      <c r="S27" s="84">
        <f>(R27*$E27*$F27*$G27*$L27*$S$11)</f>
        <v>0</v>
      </c>
      <c r="T27" s="84"/>
      <c r="U27" s="84">
        <f>(T27*$E27*$F27*$G27*$L27*$U$11)</f>
        <v>0</v>
      </c>
      <c r="V27" s="84">
        <v>200</v>
      </c>
      <c r="W27" s="85">
        <f>(V27*$E27*$F27*$G27*$L27*$W$11)</f>
        <v>5271707</v>
      </c>
      <c r="X27" s="97">
        <v>2</v>
      </c>
      <c r="Y27" s="84">
        <f>(X27*$E27*$F27*$G27*$L27*$Y$11)</f>
        <v>59043.118399999992</v>
      </c>
      <c r="Z27" s="84"/>
      <c r="AA27" s="84"/>
      <c r="AB27" s="84"/>
      <c r="AC27" s="84">
        <f>(AB27*$E27*$F27*$G27*$L27*$AC$11)</f>
        <v>0</v>
      </c>
      <c r="AD27" s="84"/>
      <c r="AE27" s="84"/>
      <c r="AF27" s="84">
        <v>25</v>
      </c>
      <c r="AG27" s="84">
        <f>(AF27*$E27*$F27*$G27*$L27*$AG$11)</f>
        <v>579887.77</v>
      </c>
      <c r="AH27" s="84"/>
      <c r="AI27" s="84"/>
      <c r="AJ27" s="86"/>
      <c r="AK27" s="84">
        <f>(AJ27*$E27*$F27*$G27*$L27*$AK$11)</f>
        <v>0</v>
      </c>
      <c r="AL27" s="84">
        <v>350</v>
      </c>
      <c r="AM27" s="85">
        <f>(AL27*$E27*$F27*$G27*$L27*$AM$11)</f>
        <v>8118428.7800000003</v>
      </c>
      <c r="AN27" s="94">
        <v>270</v>
      </c>
      <c r="AO27" s="84">
        <f>(AN27*$E27*$F27*$G27*$L27*$AO$11)</f>
        <v>6262787.9160000002</v>
      </c>
      <c r="AP27" s="84"/>
      <c r="AQ27" s="84">
        <f>(AP27*$E27*$F27*$G27*$M27*$AQ$11)</f>
        <v>0</v>
      </c>
      <c r="AR27" s="88">
        <v>1</v>
      </c>
      <c r="AS27" s="84">
        <f>(AR27*$E27*$F27*$G27*$M27*$AS$11)</f>
        <v>35425.871039999991</v>
      </c>
      <c r="AT27" s="84">
        <v>70</v>
      </c>
      <c r="AU27" s="89">
        <f>(AT27*$E27*$F27*$G27*$M27*$AU$11)</f>
        <v>1948422.9071999998</v>
      </c>
      <c r="AV27" s="84"/>
      <c r="AW27" s="84">
        <f>(AV27*$E27*$F27*$G27*$L27*$AW$11)</f>
        <v>0</v>
      </c>
      <c r="AX27" s="84"/>
      <c r="AY27" s="84">
        <f>(AX27*$E27*$F27*$G27*$L27*$AY$11)</f>
        <v>0</v>
      </c>
      <c r="AZ27" s="84"/>
      <c r="BA27" s="84">
        <f>(AZ27*$E27*$F27*$G27*$L27*$BA$11)</f>
        <v>0</v>
      </c>
      <c r="BB27" s="84"/>
      <c r="BC27" s="84">
        <f>(BB27*$E27*$F27*$G27*$L27*$BC$11)</f>
        <v>0</v>
      </c>
      <c r="BD27" s="84"/>
      <c r="BE27" s="85">
        <f>(BD27*$E27*$F27*$G27*$L27*$BE$11)</f>
        <v>0</v>
      </c>
      <c r="BF27" s="84"/>
      <c r="BG27" s="85">
        <f>(BF27*$E27*$F27*$G27*$L27*$BG$11)</f>
        <v>0</v>
      </c>
      <c r="BH27" s="84">
        <v>99</v>
      </c>
      <c r="BI27" s="84">
        <f>(BH27*$E27*$F27*$G27*$L27*$BI$11)</f>
        <v>2505115.1663999995</v>
      </c>
      <c r="BJ27" s="84"/>
      <c r="BK27" s="84">
        <f>(BJ27*$E27*$F27*$G27*$M27*$BK$11)</f>
        <v>0</v>
      </c>
      <c r="BL27" s="84"/>
      <c r="BM27" s="84">
        <f>(BL27*$E27*$F27*$G27*$M27*$BM$11)</f>
        <v>0</v>
      </c>
      <c r="BN27" s="84">
        <v>1575</v>
      </c>
      <c r="BO27" s="85">
        <f>(BN27*$E27*$F27*$G27*$M27*$BO$11)</f>
        <v>39854104.920000002</v>
      </c>
      <c r="BP27" s="84">
        <v>24</v>
      </c>
      <c r="BQ27" s="84">
        <f>(BP27*$E27*$F27*$G27*$M27*$BQ$11)</f>
        <v>607300.64639999997</v>
      </c>
      <c r="BR27" s="84"/>
      <c r="BS27" s="84">
        <f>(BR27*$E27*$F27*$G27*$M27*$BS$11)</f>
        <v>0</v>
      </c>
      <c r="BT27" s="84">
        <v>5</v>
      </c>
      <c r="BU27" s="85">
        <f>(BT27*$E27*$F27*$G27*$M27*$BU$11)</f>
        <v>151825.16159999996</v>
      </c>
      <c r="BV27" s="84">
        <v>1</v>
      </c>
      <c r="BW27" s="89">
        <f>(BV27*$E27*$F27*$G27*$M27*$BW$11)</f>
        <v>30365.032319999991</v>
      </c>
      <c r="BX27" s="84"/>
      <c r="BY27" s="84">
        <f>(BX27*$E27*$F27*$G27*$L27*$BY$11)</f>
        <v>0</v>
      </c>
      <c r="BZ27" s="84"/>
      <c r="CA27" s="84">
        <f>(BZ27*$E27*$F27*$G27*$L27*$CA$11)</f>
        <v>0</v>
      </c>
      <c r="CB27" s="84">
        <v>130</v>
      </c>
      <c r="CC27" s="84">
        <f>(CB27*$E27*$F27*$G27*$L27*$CC$11)</f>
        <v>2741287.6399999997</v>
      </c>
      <c r="CD27" s="84">
        <v>20</v>
      </c>
      <c r="CE27" s="84">
        <f>(CD27*$E27*$F27*$G27*$M27*$CE$11)</f>
        <v>506083.87199999992</v>
      </c>
      <c r="CF27" s="84"/>
      <c r="CG27" s="84">
        <f t="shared" si="11"/>
        <v>0</v>
      </c>
      <c r="CH27" s="84"/>
      <c r="CI27" s="85">
        <f>(CH27*$E27*$F27*$G27*$L27*$CI$11)</f>
        <v>0</v>
      </c>
      <c r="CJ27" s="84"/>
      <c r="CK27" s="85">
        <f>(CJ27*$E27*$F27*$G27*$L27*$CK$11)</f>
        <v>0</v>
      </c>
      <c r="CL27" s="84"/>
      <c r="CM27" s="84">
        <f>(CL27*$E27*$F27*$G27*$L27*$CM$11)</f>
        <v>0</v>
      </c>
      <c r="CN27" s="84"/>
      <c r="CO27" s="84">
        <f>(CN27*$E27*$F27*$G27*$L27*$CO$11)</f>
        <v>0</v>
      </c>
      <c r="CP27" s="84"/>
      <c r="CQ27" s="84">
        <f>(CP27*$E27*$F27*$G27*$L27*$CQ$11)</f>
        <v>0</v>
      </c>
      <c r="CR27" s="84"/>
      <c r="CS27" s="84">
        <f>(CR27*$E27*$F27*$G27*$M27*$CS$11)</f>
        <v>0</v>
      </c>
      <c r="CT27" s="84"/>
      <c r="CU27" s="84">
        <f>(CT27*$E27*$F27*$G27*$M27*$CU$11)</f>
        <v>0</v>
      </c>
      <c r="CV27" s="84"/>
      <c r="CW27" s="84">
        <f>(CV27*$E27*$F27*$G27*$M27*$CW$11)</f>
        <v>0</v>
      </c>
      <c r="CX27" s="90"/>
      <c r="CY27" s="84">
        <f>(CX27*$E27*$F27*$G27*$M27*$CY$11)</f>
        <v>0</v>
      </c>
      <c r="CZ27" s="84"/>
      <c r="DA27" s="89">
        <f t="shared" si="12"/>
        <v>0</v>
      </c>
      <c r="DB27" s="84"/>
      <c r="DC27" s="84">
        <f>(DB27*$E27*$F27*$G27*$M27*$DC$11)</f>
        <v>0</v>
      </c>
      <c r="DD27" s="91"/>
      <c r="DE27" s="84">
        <f>(DD27*$E27*$F27*$G27*$M27*$DE$11)</f>
        <v>0</v>
      </c>
      <c r="DF27" s="84">
        <v>1</v>
      </c>
      <c r="DG27" s="84">
        <f>(DF27*$E27*$F27*$G27*$M27*$DG$11)</f>
        <v>25304.193599999995</v>
      </c>
      <c r="DH27" s="84"/>
      <c r="DI27" s="84">
        <f>(DH27*$E27*$F27*$G27*$N27*$DI$11)</f>
        <v>0</v>
      </c>
      <c r="DJ27" s="84">
        <v>2</v>
      </c>
      <c r="DK27" s="92">
        <f>(DJ27*$E27*$F27*$G27*$O27*$DK$11)</f>
        <v>77418.782799999986</v>
      </c>
      <c r="DL27" s="89"/>
      <c r="DM27" s="89"/>
      <c r="DN27" s="85">
        <f t="shared" si="7"/>
        <v>3002</v>
      </c>
      <c r="DO27" s="85">
        <f t="shared" si="8"/>
        <v>74039889.729359984</v>
      </c>
    </row>
    <row r="28" spans="1:119" ht="30" customHeight="1" x14ac:dyDescent="0.25">
      <c r="A28" s="73"/>
      <c r="B28" s="78">
        <v>13</v>
      </c>
      <c r="C28" s="79" t="s">
        <v>155</v>
      </c>
      <c r="D28" s="80" t="s">
        <v>156</v>
      </c>
      <c r="E28" s="74">
        <v>25969</v>
      </c>
      <c r="F28" s="82">
        <v>1.17</v>
      </c>
      <c r="G28" s="76">
        <v>1</v>
      </c>
      <c r="H28" s="77"/>
      <c r="I28" s="77"/>
      <c r="J28" s="77"/>
      <c r="K28" s="51"/>
      <c r="L28" s="82">
        <v>1.4</v>
      </c>
      <c r="M28" s="82">
        <v>1.68</v>
      </c>
      <c r="N28" s="82">
        <v>2.23</v>
      </c>
      <c r="O28" s="83">
        <v>2.57</v>
      </c>
      <c r="P28" s="84">
        <v>447</v>
      </c>
      <c r="Q28" s="84">
        <f>(P28*$E28*$F28*$G28*$L28)</f>
        <v>19014138.233999997</v>
      </c>
      <c r="R28" s="84"/>
      <c r="S28" s="89">
        <f>(R28*$E28*$F28*$G28*$L28)</f>
        <v>0</v>
      </c>
      <c r="T28" s="84"/>
      <c r="U28" s="84">
        <f>(T28*$E28*$F28*$G28*$L28)</f>
        <v>0</v>
      </c>
      <c r="V28" s="84">
        <v>622</v>
      </c>
      <c r="W28" s="84">
        <f>(V28*$E28*$F28*$G28*$L28)</f>
        <v>26458152.083999995</v>
      </c>
      <c r="X28" s="84">
        <v>30</v>
      </c>
      <c r="Y28" s="84">
        <f>(X28*$E28*$F28*$G28*$L28)</f>
        <v>1276116.6599999997</v>
      </c>
      <c r="Z28" s="84"/>
      <c r="AA28" s="84"/>
      <c r="AB28" s="84"/>
      <c r="AC28" s="84">
        <f>(AB28*$E28*$F28*$G28*$L28)</f>
        <v>0</v>
      </c>
      <c r="AD28" s="84"/>
      <c r="AE28" s="84"/>
      <c r="AF28" s="84">
        <v>50</v>
      </c>
      <c r="AG28" s="84">
        <f>(AF28*$E28*$F28*$G28*$L28)</f>
        <v>2126861.1</v>
      </c>
      <c r="AH28" s="84"/>
      <c r="AI28" s="84"/>
      <c r="AJ28" s="86"/>
      <c r="AK28" s="84">
        <f>(AJ28*$E28*$F28*$G28*$L28)</f>
        <v>0</v>
      </c>
      <c r="AL28" s="84">
        <v>490</v>
      </c>
      <c r="AM28" s="84">
        <f>(AL28*$E28*$F28*$G28*$L28)</f>
        <v>20843238.779999997</v>
      </c>
      <c r="AN28" s="94">
        <v>251</v>
      </c>
      <c r="AO28" s="84">
        <f>(AN28*$E28*$F28*$G28*$L28)</f>
        <v>10676842.721999999</v>
      </c>
      <c r="AP28" s="84">
        <v>2</v>
      </c>
      <c r="AQ28" s="85">
        <f>(AP28*$E28*$F28*$G28*$M28)</f>
        <v>102089.33279999999</v>
      </c>
      <c r="AR28" s="90">
        <v>9</v>
      </c>
      <c r="AS28" s="84">
        <f>(AR28*$E28*$F28*$G28*$M28)</f>
        <v>459401.9976</v>
      </c>
      <c r="AT28" s="84">
        <v>21</v>
      </c>
      <c r="AU28" s="89">
        <f>(AT28*$E28*$F28*$G28*$M28)</f>
        <v>1071937.9944</v>
      </c>
      <c r="AV28" s="84"/>
      <c r="AW28" s="84">
        <f>(AV28*$E28*$F28*$G28*$L28*AK$11)</f>
        <v>0</v>
      </c>
      <c r="AX28" s="84"/>
      <c r="AY28" s="84">
        <f>(AX28*$E28*$F28*$G28*$L28*AM$11)</f>
        <v>0</v>
      </c>
      <c r="AZ28" s="84"/>
      <c r="BA28" s="84">
        <f>(AZ28*$E28*$F28*$G28*$L28*BA$11)</f>
        <v>0</v>
      </c>
      <c r="BB28" s="84"/>
      <c r="BC28" s="84">
        <f>(BB28*$E28*$F28*$G28*$L28)</f>
        <v>0</v>
      </c>
      <c r="BD28" s="84"/>
      <c r="BE28" s="84">
        <f>(BD28*$E28*$F28*$G28*$L28)</f>
        <v>0</v>
      </c>
      <c r="BF28" s="84"/>
      <c r="BG28" s="84"/>
      <c r="BH28" s="84">
        <v>25</v>
      </c>
      <c r="BI28" s="84">
        <f>(BH28*$E28*$F28*$G28*$L28)</f>
        <v>1063430.55</v>
      </c>
      <c r="BJ28" s="84"/>
      <c r="BK28" s="84">
        <f>(BJ28*$E28*$F28*$G28*$M28)</f>
        <v>0</v>
      </c>
      <c r="BL28" s="84"/>
      <c r="BM28" s="84">
        <f>(BL28*$E28*$F28*$G28*$M28)</f>
        <v>0</v>
      </c>
      <c r="BN28" s="84">
        <v>448</v>
      </c>
      <c r="BO28" s="84">
        <f>(BN28*$E28*$F28*$G28*$M28)</f>
        <v>22868010.547199998</v>
      </c>
      <c r="BP28" s="84">
        <v>50</v>
      </c>
      <c r="BQ28" s="84">
        <f>(BP28*$E28*$F28*$G28*$M28)</f>
        <v>2552233.3199999998</v>
      </c>
      <c r="BR28" s="84"/>
      <c r="BS28" s="84">
        <f>(BR28*$E28*$F28*$G28*$M28)</f>
        <v>0</v>
      </c>
      <c r="BT28" s="84">
        <v>30</v>
      </c>
      <c r="BU28" s="84">
        <f>(BT28*$E28*$F28*$G28*$M28)</f>
        <v>1531339.9919999999</v>
      </c>
      <c r="BV28" s="84">
        <v>55</v>
      </c>
      <c r="BW28" s="89">
        <f>(BV28*$E28*$F28*$G28*$M28)</f>
        <v>2807456.6519999998</v>
      </c>
      <c r="BX28" s="84"/>
      <c r="BY28" s="84">
        <f>(BX28*$E28*$F28*$G28*$L28)</f>
        <v>0</v>
      </c>
      <c r="BZ28" s="84"/>
      <c r="CA28" s="84">
        <f>(BZ28*$E28*$F28*$G28*$L28)</f>
        <v>0</v>
      </c>
      <c r="CB28" s="84"/>
      <c r="CC28" s="84">
        <f>(CB28*$E28*$F28*$G28*$L28)</f>
        <v>0</v>
      </c>
      <c r="CD28" s="84">
        <v>20</v>
      </c>
      <c r="CE28" s="84">
        <f>(CD28*$E28*$F28*$G28*$M28)</f>
        <v>1020893.328</v>
      </c>
      <c r="CF28" s="84"/>
      <c r="CG28" s="84">
        <f>(CF28*$E28*$F28*$G28*$L28)</f>
        <v>0</v>
      </c>
      <c r="CH28" s="84"/>
      <c r="CI28" s="84">
        <f>(CH28*$E28*$F28*$G28*$L28)</f>
        <v>0</v>
      </c>
      <c r="CJ28" s="84"/>
      <c r="CK28" s="84">
        <f>(CJ28*$E28*$F28*$G28*$L28)</f>
        <v>0</v>
      </c>
      <c r="CL28" s="84"/>
      <c r="CM28" s="84">
        <f>(CL28*$E28*$F28*$G28*$L28)</f>
        <v>0</v>
      </c>
      <c r="CN28" s="84"/>
      <c r="CO28" s="84">
        <f>(CN28*$E28*$F28*$G28*$L28)</f>
        <v>0</v>
      </c>
      <c r="CP28" s="84">
        <v>5</v>
      </c>
      <c r="CQ28" s="84">
        <f>(CP28*$E28*$F28*$G28*$L28)</f>
        <v>212686.11</v>
      </c>
      <c r="CR28" s="84">
        <v>30</v>
      </c>
      <c r="CS28" s="84">
        <f>(CR28*$E28*$F28*$G28*$M28)</f>
        <v>1531339.9919999999</v>
      </c>
      <c r="CT28" s="84">
        <v>7</v>
      </c>
      <c r="CU28" s="84">
        <f>(CT28*$E28*$F28*$G28*$M28)</f>
        <v>357312.66479999997</v>
      </c>
      <c r="CV28" s="84"/>
      <c r="CW28" s="84">
        <f>(CV28*$E28*$F28*$G28*$M28)</f>
        <v>0</v>
      </c>
      <c r="CX28" s="90"/>
      <c r="CY28" s="84">
        <f>(CX28*$E28*$F28*$G28*$M28)</f>
        <v>0</v>
      </c>
      <c r="CZ28" s="84"/>
      <c r="DA28" s="89">
        <f>(CZ28*$E28*$F28*$G28*$M28)</f>
        <v>0</v>
      </c>
      <c r="DB28" s="84"/>
      <c r="DC28" s="84"/>
      <c r="DD28" s="91">
        <v>1</v>
      </c>
      <c r="DE28" s="84">
        <f>(DD28*$E28*$F28*$G28*$M28)</f>
        <v>51044.666399999995</v>
      </c>
      <c r="DF28" s="84">
        <v>6</v>
      </c>
      <c r="DG28" s="84">
        <f>(DF28*$E28*$F28*$G28*$M28)</f>
        <v>306267.99839999992</v>
      </c>
      <c r="DH28" s="84"/>
      <c r="DI28" s="84">
        <f>(DH28*$E28*$F28*$G28*$N28)</f>
        <v>0</v>
      </c>
      <c r="DJ28" s="84">
        <v>1</v>
      </c>
      <c r="DK28" s="89">
        <f>(DJ28*$E28*$F28*$G28*$O28)</f>
        <v>78086.186099999992</v>
      </c>
      <c r="DL28" s="89"/>
      <c r="DM28" s="89"/>
      <c r="DN28" s="85">
        <f t="shared" si="7"/>
        <v>2600</v>
      </c>
      <c r="DO28" s="85">
        <f t="shared" si="8"/>
        <v>116408880.91169997</v>
      </c>
    </row>
    <row r="29" spans="1:119" ht="30" customHeight="1" x14ac:dyDescent="0.25">
      <c r="A29" s="73"/>
      <c r="B29" s="78">
        <v>14</v>
      </c>
      <c r="C29" s="79" t="s">
        <v>157</v>
      </c>
      <c r="D29" s="80" t="s">
        <v>158</v>
      </c>
      <c r="E29" s="74">
        <v>25969</v>
      </c>
      <c r="F29" s="82">
        <v>2.2000000000000002</v>
      </c>
      <c r="G29" s="76">
        <v>1</v>
      </c>
      <c r="H29" s="77"/>
      <c r="I29" s="77"/>
      <c r="J29" s="77"/>
      <c r="K29" s="51"/>
      <c r="L29" s="82">
        <v>1.4</v>
      </c>
      <c r="M29" s="82">
        <v>1.68</v>
      </c>
      <c r="N29" s="82">
        <v>2.23</v>
      </c>
      <c r="O29" s="83">
        <v>2.57</v>
      </c>
      <c r="P29" s="84">
        <v>124</v>
      </c>
      <c r="Q29" s="84">
        <f>(P29*$E29*$F29*$G29*$L29*$Q$11)</f>
        <v>10909888.528000001</v>
      </c>
      <c r="R29" s="84"/>
      <c r="S29" s="84">
        <f>(R29*$E29*$F29*$G29*$L29*$S$11)</f>
        <v>0</v>
      </c>
      <c r="T29" s="84"/>
      <c r="U29" s="84">
        <f>(T29*$E29*$F29*$G29*$L29*$U$11)</f>
        <v>0</v>
      </c>
      <c r="V29" s="84">
        <v>310</v>
      </c>
      <c r="W29" s="85">
        <f>(V29*$E29*$F29*$G29*$L29*$W$11)</f>
        <v>30994001.5</v>
      </c>
      <c r="X29" s="84">
        <v>6</v>
      </c>
      <c r="Y29" s="84">
        <f>(X29*$E29*$F29*$G29*$L29*$Y$11)</f>
        <v>671869.96799999999</v>
      </c>
      <c r="Z29" s="84"/>
      <c r="AA29" s="84"/>
      <c r="AB29" s="84"/>
      <c r="AC29" s="84">
        <f>(AB29*$E29*$F29*$G29*$L29*$AC$11)</f>
        <v>0</v>
      </c>
      <c r="AD29" s="84"/>
      <c r="AE29" s="84"/>
      <c r="AF29" s="84">
        <v>15</v>
      </c>
      <c r="AG29" s="84">
        <f>(AF29*$E29*$F29*$G29*$L29*$AG$11)</f>
        <v>1319744.58</v>
      </c>
      <c r="AH29" s="84"/>
      <c r="AI29" s="84"/>
      <c r="AJ29" s="86"/>
      <c r="AK29" s="84">
        <f>(AJ29*$E29*$F29*$G29*$L29*$AK$11)</f>
        <v>0</v>
      </c>
      <c r="AL29" s="84">
        <v>45</v>
      </c>
      <c r="AM29" s="85">
        <f>(AL29*$E29*$F29*$G29*$L29*$AM$11)</f>
        <v>3959233.74</v>
      </c>
      <c r="AN29" s="94">
        <v>255</v>
      </c>
      <c r="AO29" s="84">
        <f>(AN29*$E29*$F29*$G29*$L29*$AO$11)</f>
        <v>22435657.860000003</v>
      </c>
      <c r="AP29" s="84"/>
      <c r="AQ29" s="84">
        <f>(AP29*$E29*$F29*$G29*$M29*$AQ$11)</f>
        <v>0</v>
      </c>
      <c r="AR29" s="88">
        <v>4</v>
      </c>
      <c r="AS29" s="84">
        <f>(AR29*$E29*$F29*$G29*$M29*$AS$11)</f>
        <v>537495.97439999995</v>
      </c>
      <c r="AT29" s="84">
        <v>1</v>
      </c>
      <c r="AU29" s="89">
        <f>(AT29*$E29*$F29*$G29*$M29*$AU$11)</f>
        <v>105579.56640000001</v>
      </c>
      <c r="AV29" s="84"/>
      <c r="AW29" s="84">
        <f>(AV29*$E29*$F29*$G29*$L29*$AW$11)</f>
        <v>0</v>
      </c>
      <c r="AX29" s="84">
        <v>0</v>
      </c>
      <c r="AY29" s="84">
        <f>(AX29*$E29*$F29*$G29*$L29*$AY$11)</f>
        <v>0</v>
      </c>
      <c r="AZ29" s="84"/>
      <c r="BA29" s="84">
        <f>(AZ29*$E29*$F29*$G29*$L29*$BA$11)</f>
        <v>0</v>
      </c>
      <c r="BB29" s="84"/>
      <c r="BC29" s="84">
        <f>(BB29*$E29*$F29*$G29*$L29*$BC$11)</f>
        <v>0</v>
      </c>
      <c r="BD29" s="84"/>
      <c r="BE29" s="85">
        <f>(BD29*$E29*$F29*$G29*$L29*$BE$11)</f>
        <v>0</v>
      </c>
      <c r="BF29" s="84"/>
      <c r="BG29" s="85">
        <f>(BF29*$E29*$F29*$G29*$L29*$BG$11)</f>
        <v>0</v>
      </c>
      <c r="BH29" s="84">
        <v>7</v>
      </c>
      <c r="BI29" s="84">
        <f>(BH29*$E29*$F29*$G29*$L29*$BI$11)</f>
        <v>671869.96799999999</v>
      </c>
      <c r="BJ29" s="84"/>
      <c r="BK29" s="84">
        <f>(BJ29*$E29*$F29*$G29*$M29*$BK$11)</f>
        <v>0</v>
      </c>
      <c r="BL29" s="84"/>
      <c r="BM29" s="84">
        <f>(BL29*$E29*$F29*$G29*$M29*$BM$11)</f>
        <v>0</v>
      </c>
      <c r="BN29" s="84">
        <v>30</v>
      </c>
      <c r="BO29" s="85">
        <f>(BN29*$E29*$F29*$G29*$M29*$BO$11)</f>
        <v>2879442.72</v>
      </c>
      <c r="BP29" s="84">
        <v>20</v>
      </c>
      <c r="BQ29" s="84">
        <f>(BP29*$E29*$F29*$G29*$M29*$BQ$11)</f>
        <v>1919628.48</v>
      </c>
      <c r="BR29" s="84"/>
      <c r="BS29" s="84">
        <f>(BR29*$E29*$F29*$G29*$M29*$BS$11)</f>
        <v>0</v>
      </c>
      <c r="BT29" s="84">
        <v>5</v>
      </c>
      <c r="BU29" s="85">
        <f>(BT29*$E29*$F29*$G29*$M29*$BU$11)</f>
        <v>575888.54399999999</v>
      </c>
      <c r="BV29" s="84">
        <v>5</v>
      </c>
      <c r="BW29" s="89">
        <f>(BV29*$E29*$F29*$G29*$M29*$BW$11)</f>
        <v>575888.54399999999</v>
      </c>
      <c r="BX29" s="84"/>
      <c r="BY29" s="84">
        <f>(BX29*$E29*$F29*$G29*$L29*$BY$11)</f>
        <v>0</v>
      </c>
      <c r="BZ29" s="84"/>
      <c r="CA29" s="84">
        <f>(BZ29*$E29*$F29*$G29*$L29*$CA$11)</f>
        <v>0</v>
      </c>
      <c r="CB29" s="84">
        <v>5</v>
      </c>
      <c r="CC29" s="84">
        <f>(CB29*$E29*$F29*$G29*$L29*$CC$11)</f>
        <v>399922.6</v>
      </c>
      <c r="CD29" s="84"/>
      <c r="CE29" s="84">
        <f>(CD29*$E29*$F29*$G29*$M29*$CE$11)</f>
        <v>0</v>
      </c>
      <c r="CF29" s="84"/>
      <c r="CG29" s="84">
        <f t="shared" ref="CG29:CG30" si="13">(CF29*$E29*$F29*$G29*$L29*CG$11)</f>
        <v>0</v>
      </c>
      <c r="CH29" s="84"/>
      <c r="CI29" s="85">
        <f>(CH29*$E29*$F29*$G29*$L29*$CI$11)</f>
        <v>0</v>
      </c>
      <c r="CJ29" s="84"/>
      <c r="CK29" s="85">
        <f>(CJ29*$E29*$F29*$G29*$L29*$CK$11)</f>
        <v>0</v>
      </c>
      <c r="CL29" s="84"/>
      <c r="CM29" s="84">
        <f>(CL29*$E29*$F29*$G29*$L29*$CM$11)</f>
        <v>0</v>
      </c>
      <c r="CN29" s="84"/>
      <c r="CO29" s="84">
        <f>(CN29*$E29*$F29*$G29*$L29*$CO$11)</f>
        <v>0</v>
      </c>
      <c r="CP29" s="84"/>
      <c r="CQ29" s="84">
        <f>(CP29*$E29*$F29*$G29*$L29*$CQ$11)</f>
        <v>0</v>
      </c>
      <c r="CR29" s="84">
        <v>2</v>
      </c>
      <c r="CS29" s="84">
        <f>(CR29*$E29*$F29*$G29*$M29*$CS$11)</f>
        <v>191962.848</v>
      </c>
      <c r="CT29" s="84"/>
      <c r="CU29" s="84">
        <f>(CT29*$E29*$F29*$G29*$M29*$CU$11)</f>
        <v>0</v>
      </c>
      <c r="CV29" s="84"/>
      <c r="CW29" s="84">
        <f>(CV29*$E29*$F29*$G29*$M29*$CW$11)</f>
        <v>0</v>
      </c>
      <c r="CX29" s="90"/>
      <c r="CY29" s="84">
        <f>(CX29*$E29*$F29*$G29*$M29*$CY$11)</f>
        <v>0</v>
      </c>
      <c r="CZ29" s="84"/>
      <c r="DA29" s="89">
        <f>(CZ29*$E29*$F29*$G29*$M29*DA$11)</f>
        <v>0</v>
      </c>
      <c r="DB29" s="84"/>
      <c r="DC29" s="84">
        <f>(DB29*$E29*$F29*$G29*$M29*$DC$11)</f>
        <v>0</v>
      </c>
      <c r="DD29" s="91"/>
      <c r="DE29" s="84">
        <f>(DD29*$E29*$F29*$G29*$M29*$BU$11)</f>
        <v>0</v>
      </c>
      <c r="DF29" s="84">
        <v>1</v>
      </c>
      <c r="DG29" s="84">
        <f>(DF29*$E29*$F29*$G29*$M29*$DG$11)</f>
        <v>95981.423999999999</v>
      </c>
      <c r="DH29" s="84"/>
      <c r="DI29" s="84">
        <f>(DH29*$E29*$F29*$G29*$N29*$DI$11)</f>
        <v>0</v>
      </c>
      <c r="DJ29" s="84"/>
      <c r="DK29" s="92">
        <f>(DJ29*$E29*$F29*$G29*$O29*$DK$11)</f>
        <v>0</v>
      </c>
      <c r="DL29" s="89"/>
      <c r="DM29" s="89"/>
      <c r="DN29" s="85">
        <f t="shared" si="7"/>
        <v>835</v>
      </c>
      <c r="DO29" s="85">
        <f t="shared" si="8"/>
        <v>78244056.84480001</v>
      </c>
    </row>
    <row r="30" spans="1:119" ht="30" customHeight="1" x14ac:dyDescent="0.25">
      <c r="A30" s="73"/>
      <c r="B30" s="78">
        <v>15</v>
      </c>
      <c r="C30" s="188" t="s">
        <v>159</v>
      </c>
      <c r="D30" s="80" t="s">
        <v>160</v>
      </c>
      <c r="E30" s="74">
        <v>25969</v>
      </c>
      <c r="F30" s="82">
        <v>3.85</v>
      </c>
      <c r="G30" s="76">
        <v>1</v>
      </c>
      <c r="H30" s="77"/>
      <c r="I30" s="77"/>
      <c r="J30" s="77"/>
      <c r="K30" s="98">
        <v>0.30449999999999999</v>
      </c>
      <c r="L30" s="82">
        <v>1.4</v>
      </c>
      <c r="M30" s="82">
        <v>1.68</v>
      </c>
      <c r="N30" s="82">
        <v>2.23</v>
      </c>
      <c r="O30" s="83">
        <v>2.57</v>
      </c>
      <c r="P30" s="84"/>
      <c r="Q30" s="99">
        <f>(P30*$E30*$F30*((1-$K30)+$K30*$L30*$Q$11*$G30))</f>
        <v>0</v>
      </c>
      <c r="R30" s="84"/>
      <c r="S30" s="99">
        <f>(R30*$E30*$F30*((1-$K30)+$K30*$L30*$S$11*$G30))</f>
        <v>0</v>
      </c>
      <c r="T30" s="84"/>
      <c r="U30" s="99">
        <f>(T30*$E30*$F30*((1-$K30)+$K30*$L30*U$11*$G30))</f>
        <v>0</v>
      </c>
      <c r="V30" s="84">
        <v>15</v>
      </c>
      <c r="W30" s="99">
        <f>(V30*$E30*$F30*((1-$K30)+$K30*$L30*$W$11*$G30))</f>
        <v>1842205.96415625</v>
      </c>
      <c r="X30" s="84"/>
      <c r="Y30" s="99">
        <f>(X30*$E30*$F30*((1-$K30)+$K30*$L30*$Y$11*$G30))</f>
        <v>0</v>
      </c>
      <c r="Z30" s="84"/>
      <c r="AA30" s="84"/>
      <c r="AB30" s="84"/>
      <c r="AC30" s="99">
        <f>(AB30*$E30*$F30*((1-$K30)+$K30*$L30*$AC$11*$G30))</f>
        <v>0</v>
      </c>
      <c r="AD30" s="84"/>
      <c r="AE30" s="84"/>
      <c r="AF30" s="84"/>
      <c r="AG30" s="85"/>
      <c r="AH30" s="84"/>
      <c r="AI30" s="84"/>
      <c r="AJ30" s="86"/>
      <c r="AK30" s="99">
        <f>(AJ30*$E30*$F30*((1-$K30)+$K30*$G30*AK$11*$L30))</f>
        <v>0</v>
      </c>
      <c r="AL30" s="84"/>
      <c r="AM30" s="85"/>
      <c r="AN30" s="94"/>
      <c r="AO30" s="84"/>
      <c r="AP30" s="84"/>
      <c r="AQ30" s="84"/>
      <c r="AR30" s="88"/>
      <c r="AS30" s="84"/>
      <c r="AT30" s="84"/>
      <c r="AU30" s="89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5"/>
      <c r="BP30" s="84"/>
      <c r="BQ30" s="84"/>
      <c r="BR30" s="84"/>
      <c r="BS30" s="84"/>
      <c r="BT30" s="84"/>
      <c r="BU30" s="85"/>
      <c r="BV30" s="84"/>
      <c r="BW30" s="89"/>
      <c r="BX30" s="84"/>
      <c r="BY30" s="84"/>
      <c r="BZ30" s="84"/>
      <c r="CA30" s="84"/>
      <c r="CB30" s="84"/>
      <c r="CC30" s="85"/>
      <c r="CD30" s="84"/>
      <c r="CE30" s="84"/>
      <c r="CF30" s="84"/>
      <c r="CG30" s="84">
        <f t="shared" si="13"/>
        <v>0</v>
      </c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90"/>
      <c r="CY30" s="84"/>
      <c r="CZ30" s="84"/>
      <c r="DA30" s="89"/>
      <c r="DB30" s="84"/>
      <c r="DC30" s="84"/>
      <c r="DD30" s="91"/>
      <c r="DE30" s="84"/>
      <c r="DF30" s="84"/>
      <c r="DG30" s="84"/>
      <c r="DH30" s="84"/>
      <c r="DI30" s="84"/>
      <c r="DJ30" s="84"/>
      <c r="DK30" s="89"/>
      <c r="DL30" s="89"/>
      <c r="DM30" s="89"/>
      <c r="DN30" s="85">
        <f t="shared" si="7"/>
        <v>15</v>
      </c>
      <c r="DO30" s="85">
        <f t="shared" si="8"/>
        <v>1842205.96415625</v>
      </c>
    </row>
    <row r="31" spans="1:119" ht="15.75" customHeight="1" x14ac:dyDescent="0.25">
      <c r="A31" s="196">
        <v>3</v>
      </c>
      <c r="B31" s="211"/>
      <c r="C31" s="212"/>
      <c r="D31" s="199" t="s">
        <v>161</v>
      </c>
      <c r="E31" s="200">
        <v>25969</v>
      </c>
      <c r="F31" s="213">
        <v>1.25</v>
      </c>
      <c r="G31" s="207"/>
      <c r="H31" s="77"/>
      <c r="I31" s="77"/>
      <c r="J31" s="77"/>
      <c r="K31" s="208"/>
      <c r="L31" s="209">
        <v>1.4</v>
      </c>
      <c r="M31" s="209">
        <v>1.68</v>
      </c>
      <c r="N31" s="209">
        <v>2.23</v>
      </c>
      <c r="O31" s="210">
        <v>2.57</v>
      </c>
      <c r="P31" s="206">
        <f t="shared" ref="P31:CA31" si="14">SUM(P32:P33)</f>
        <v>21</v>
      </c>
      <c r="Q31" s="206">
        <f t="shared" si="14"/>
        <v>377090.65519999992</v>
      </c>
      <c r="R31" s="206">
        <f t="shared" si="14"/>
        <v>0</v>
      </c>
      <c r="S31" s="206">
        <f t="shared" si="14"/>
        <v>0</v>
      </c>
      <c r="T31" s="206">
        <f t="shared" si="14"/>
        <v>21</v>
      </c>
      <c r="U31" s="206">
        <f t="shared" si="14"/>
        <v>2553324.0179999997</v>
      </c>
      <c r="V31" s="206">
        <f t="shared" si="14"/>
        <v>0</v>
      </c>
      <c r="W31" s="206">
        <f t="shared" si="14"/>
        <v>0</v>
      </c>
      <c r="X31" s="206">
        <f t="shared" si="14"/>
        <v>4</v>
      </c>
      <c r="Y31" s="206">
        <f t="shared" si="14"/>
        <v>920258.25919999974</v>
      </c>
      <c r="Z31" s="206">
        <f t="shared" si="14"/>
        <v>0</v>
      </c>
      <c r="AA31" s="206">
        <f t="shared" si="14"/>
        <v>0</v>
      </c>
      <c r="AB31" s="206">
        <f t="shared" si="14"/>
        <v>0</v>
      </c>
      <c r="AC31" s="206">
        <f t="shared" si="14"/>
        <v>0</v>
      </c>
      <c r="AD31" s="206">
        <f t="shared" si="14"/>
        <v>0</v>
      </c>
      <c r="AE31" s="206">
        <f t="shared" si="14"/>
        <v>0</v>
      </c>
      <c r="AF31" s="206">
        <f t="shared" si="14"/>
        <v>6</v>
      </c>
      <c r="AG31" s="206">
        <f t="shared" si="14"/>
        <v>58897.692000000003</v>
      </c>
      <c r="AH31" s="206">
        <f t="shared" si="14"/>
        <v>0</v>
      </c>
      <c r="AI31" s="206">
        <f t="shared" si="14"/>
        <v>0</v>
      </c>
      <c r="AJ31" s="206">
        <f t="shared" si="14"/>
        <v>0</v>
      </c>
      <c r="AK31" s="206">
        <f t="shared" si="14"/>
        <v>0</v>
      </c>
      <c r="AL31" s="206">
        <f t="shared" si="14"/>
        <v>27</v>
      </c>
      <c r="AM31" s="206">
        <f t="shared" si="14"/>
        <v>265039.614</v>
      </c>
      <c r="AN31" s="206">
        <f t="shared" si="14"/>
        <v>71</v>
      </c>
      <c r="AO31" s="206">
        <f t="shared" si="14"/>
        <v>1209802.2215999998</v>
      </c>
      <c r="AP31" s="206">
        <f t="shared" si="14"/>
        <v>43</v>
      </c>
      <c r="AQ31" s="206">
        <f t="shared" si="14"/>
        <v>506520.15120000002</v>
      </c>
      <c r="AR31" s="206">
        <f t="shared" si="14"/>
        <v>0</v>
      </c>
      <c r="AS31" s="206">
        <f t="shared" si="14"/>
        <v>0</v>
      </c>
      <c r="AT31" s="206">
        <f t="shared" si="14"/>
        <v>4</v>
      </c>
      <c r="AU31" s="206">
        <f t="shared" si="14"/>
        <v>47118.153599999998</v>
      </c>
      <c r="AV31" s="206">
        <f t="shared" si="14"/>
        <v>0</v>
      </c>
      <c r="AW31" s="206">
        <f t="shared" si="14"/>
        <v>0</v>
      </c>
      <c r="AX31" s="206">
        <f t="shared" si="14"/>
        <v>0</v>
      </c>
      <c r="AY31" s="206">
        <f t="shared" si="14"/>
        <v>0</v>
      </c>
      <c r="AZ31" s="206">
        <f t="shared" si="14"/>
        <v>0</v>
      </c>
      <c r="BA31" s="206">
        <f t="shared" si="14"/>
        <v>0</v>
      </c>
      <c r="BB31" s="206">
        <f t="shared" si="14"/>
        <v>0</v>
      </c>
      <c r="BC31" s="206">
        <f t="shared" si="14"/>
        <v>0</v>
      </c>
      <c r="BD31" s="206">
        <f t="shared" si="14"/>
        <v>0</v>
      </c>
      <c r="BE31" s="206">
        <f t="shared" si="14"/>
        <v>0</v>
      </c>
      <c r="BF31" s="206">
        <f t="shared" si="14"/>
        <v>0</v>
      </c>
      <c r="BG31" s="206">
        <f t="shared" si="14"/>
        <v>0</v>
      </c>
      <c r="BH31" s="206">
        <f t="shared" si="14"/>
        <v>7</v>
      </c>
      <c r="BI31" s="206">
        <f t="shared" si="14"/>
        <v>68713.974000000002</v>
      </c>
      <c r="BJ31" s="206">
        <f t="shared" si="14"/>
        <v>0</v>
      </c>
      <c r="BK31" s="206">
        <f t="shared" si="14"/>
        <v>0</v>
      </c>
      <c r="BL31" s="206">
        <f t="shared" si="14"/>
        <v>11</v>
      </c>
      <c r="BM31" s="206">
        <f t="shared" si="14"/>
        <v>129574.92240000001</v>
      </c>
      <c r="BN31" s="206">
        <f t="shared" si="14"/>
        <v>0</v>
      </c>
      <c r="BO31" s="206">
        <f t="shared" si="14"/>
        <v>0</v>
      </c>
      <c r="BP31" s="206">
        <f t="shared" si="14"/>
        <v>4</v>
      </c>
      <c r="BQ31" s="206">
        <f t="shared" si="14"/>
        <v>47118.153599999998</v>
      </c>
      <c r="BR31" s="206">
        <f t="shared" si="14"/>
        <v>3</v>
      </c>
      <c r="BS31" s="206">
        <f t="shared" si="14"/>
        <v>35338.615200000007</v>
      </c>
      <c r="BT31" s="206">
        <f t="shared" si="14"/>
        <v>11</v>
      </c>
      <c r="BU31" s="206">
        <f t="shared" si="14"/>
        <v>129574.92240000001</v>
      </c>
      <c r="BV31" s="206">
        <f t="shared" si="14"/>
        <v>0</v>
      </c>
      <c r="BW31" s="206">
        <f t="shared" si="14"/>
        <v>0</v>
      </c>
      <c r="BX31" s="206">
        <f t="shared" si="14"/>
        <v>20</v>
      </c>
      <c r="BY31" s="206">
        <f t="shared" si="14"/>
        <v>196325.63999999998</v>
      </c>
      <c r="BZ31" s="206">
        <f t="shared" si="14"/>
        <v>15</v>
      </c>
      <c r="CA31" s="206">
        <f t="shared" si="14"/>
        <v>147244.23000000001</v>
      </c>
      <c r="CB31" s="206">
        <f t="shared" ref="CB31:DM31" si="15">SUM(CB32:CB33)</f>
        <v>0</v>
      </c>
      <c r="CC31" s="206">
        <f t="shared" si="15"/>
        <v>0</v>
      </c>
      <c r="CD31" s="206">
        <f t="shared" si="15"/>
        <v>10</v>
      </c>
      <c r="CE31" s="206">
        <f t="shared" si="15"/>
        <v>117795.38400000001</v>
      </c>
      <c r="CF31" s="206">
        <f t="shared" si="15"/>
        <v>0</v>
      </c>
      <c r="CG31" s="206">
        <f t="shared" si="15"/>
        <v>0</v>
      </c>
      <c r="CH31" s="206">
        <f t="shared" si="15"/>
        <v>0</v>
      </c>
      <c r="CI31" s="206">
        <f t="shared" si="15"/>
        <v>0</v>
      </c>
      <c r="CJ31" s="206">
        <f t="shared" si="15"/>
        <v>0</v>
      </c>
      <c r="CK31" s="206">
        <f t="shared" si="15"/>
        <v>0</v>
      </c>
      <c r="CL31" s="206">
        <f t="shared" si="15"/>
        <v>0</v>
      </c>
      <c r="CM31" s="206">
        <f t="shared" si="15"/>
        <v>0</v>
      </c>
      <c r="CN31" s="206">
        <f t="shared" si="15"/>
        <v>12</v>
      </c>
      <c r="CO31" s="206">
        <f t="shared" si="15"/>
        <v>117795.38400000001</v>
      </c>
      <c r="CP31" s="206">
        <f t="shared" si="15"/>
        <v>27</v>
      </c>
      <c r="CQ31" s="206">
        <f t="shared" si="15"/>
        <v>265039.614</v>
      </c>
      <c r="CR31" s="206">
        <f t="shared" si="15"/>
        <v>74</v>
      </c>
      <c r="CS31" s="206">
        <f t="shared" si="15"/>
        <v>871685.84160000004</v>
      </c>
      <c r="CT31" s="206">
        <f t="shared" si="15"/>
        <v>5</v>
      </c>
      <c r="CU31" s="206">
        <f t="shared" si="15"/>
        <v>58897.692000000003</v>
      </c>
      <c r="CV31" s="206">
        <f t="shared" si="15"/>
        <v>48</v>
      </c>
      <c r="CW31" s="206">
        <f t="shared" si="15"/>
        <v>3902953.7231999999</v>
      </c>
      <c r="CX31" s="206">
        <f t="shared" si="15"/>
        <v>20</v>
      </c>
      <c r="CY31" s="206">
        <f t="shared" si="15"/>
        <v>235590.76800000001</v>
      </c>
      <c r="CZ31" s="206">
        <f t="shared" si="15"/>
        <v>0</v>
      </c>
      <c r="DA31" s="206">
        <f t="shared" si="15"/>
        <v>0</v>
      </c>
      <c r="DB31" s="206">
        <f t="shared" si="15"/>
        <v>0</v>
      </c>
      <c r="DC31" s="206">
        <f t="shared" si="15"/>
        <v>0</v>
      </c>
      <c r="DD31" s="206">
        <f t="shared" si="15"/>
        <v>0</v>
      </c>
      <c r="DE31" s="206">
        <f t="shared" si="15"/>
        <v>0</v>
      </c>
      <c r="DF31" s="206">
        <f t="shared" si="15"/>
        <v>3</v>
      </c>
      <c r="DG31" s="206">
        <f t="shared" si="15"/>
        <v>35338.615200000007</v>
      </c>
      <c r="DH31" s="206">
        <f t="shared" si="15"/>
        <v>10</v>
      </c>
      <c r="DI31" s="206">
        <f t="shared" si="15"/>
        <v>156359.34900000002</v>
      </c>
      <c r="DJ31" s="206">
        <f t="shared" si="15"/>
        <v>5</v>
      </c>
      <c r="DK31" s="206">
        <f t="shared" si="15"/>
        <v>90099.445500000002</v>
      </c>
      <c r="DL31" s="206">
        <f t="shared" si="15"/>
        <v>0</v>
      </c>
      <c r="DM31" s="206">
        <f t="shared" si="15"/>
        <v>0</v>
      </c>
      <c r="DN31" s="206">
        <f>SUM(DN32:DN33)</f>
        <v>482</v>
      </c>
      <c r="DO31" s="206">
        <f t="shared" ref="DO31" si="16">SUM(DO32:DO33)</f>
        <v>12543497.038899999</v>
      </c>
    </row>
    <row r="32" spans="1:119" ht="21.75" customHeight="1" x14ac:dyDescent="0.25">
      <c r="A32" s="73"/>
      <c r="B32" s="78">
        <v>16</v>
      </c>
      <c r="C32" s="79" t="s">
        <v>162</v>
      </c>
      <c r="D32" s="80" t="s">
        <v>163</v>
      </c>
      <c r="E32" s="74">
        <v>25969</v>
      </c>
      <c r="F32" s="82">
        <v>4.5199999999999996</v>
      </c>
      <c r="G32" s="76">
        <v>1</v>
      </c>
      <c r="H32" s="77"/>
      <c r="I32" s="77"/>
      <c r="J32" s="77"/>
      <c r="K32" s="51"/>
      <c r="L32" s="82">
        <v>1.4</v>
      </c>
      <c r="M32" s="82">
        <v>1.68</v>
      </c>
      <c r="N32" s="82">
        <v>2.23</v>
      </c>
      <c r="O32" s="83">
        <v>2.57</v>
      </c>
      <c r="P32" s="84">
        <v>1</v>
      </c>
      <c r="Q32" s="84">
        <f>(P32*$E32*$F32*$G32*$L32*$Q$11)</f>
        <v>180765.01519999997</v>
      </c>
      <c r="R32" s="84"/>
      <c r="S32" s="84">
        <f>(R32*$E32*$F32*$G32*$L32*$S$11)</f>
        <v>0</v>
      </c>
      <c r="T32" s="84">
        <v>12</v>
      </c>
      <c r="U32" s="84">
        <f>(T32*$E32*$F32*$G32*$L32*$U$11)</f>
        <v>2464977.4799999995</v>
      </c>
      <c r="V32" s="84"/>
      <c r="W32" s="85">
        <f>(V32*$E32*$F32*$G32*$L32*$W$11)</f>
        <v>0</v>
      </c>
      <c r="X32" s="84">
        <v>4</v>
      </c>
      <c r="Y32" s="84">
        <f>(X32*$E32*$F32*$G32*$L32*$Y$11)</f>
        <v>920258.25919999974</v>
      </c>
      <c r="Z32" s="84"/>
      <c r="AA32" s="84"/>
      <c r="AB32" s="84"/>
      <c r="AC32" s="84">
        <f>(AB32*$E32*$F32*$G32*$L32*$AC$11)</f>
        <v>0</v>
      </c>
      <c r="AD32" s="84"/>
      <c r="AE32" s="84"/>
      <c r="AF32" s="84"/>
      <c r="AG32" s="84">
        <f>(AF32*$E32*$F32*$G32*$L32*$AG$11)</f>
        <v>0</v>
      </c>
      <c r="AH32" s="84"/>
      <c r="AI32" s="84"/>
      <c r="AJ32" s="86"/>
      <c r="AK32" s="84">
        <f>(AJ32*$E32*$F32*$G32*$L32*$AK$11)</f>
        <v>0</v>
      </c>
      <c r="AL32" s="84"/>
      <c r="AM32" s="85">
        <f>(AL32*$E32*$F32*$G32*$L32*$AM$11)</f>
        <v>0</v>
      </c>
      <c r="AN32" s="84">
        <v>3</v>
      </c>
      <c r="AO32" s="84">
        <f>(AN32*$E32*$F32*$G32*$L32*$AO$11)</f>
        <v>542295.04559999995</v>
      </c>
      <c r="AP32" s="84"/>
      <c r="AQ32" s="84">
        <f>(AP32*$E32*$F32*$G32*$M32*$AQ$11)</f>
        <v>0</v>
      </c>
      <c r="AR32" s="90"/>
      <c r="AS32" s="84">
        <f>(AR32*$E32*$F32*$G32*$M32*$AS$11)</f>
        <v>0</v>
      </c>
      <c r="AT32" s="84"/>
      <c r="AU32" s="89">
        <f>(AT32*$E32*$F32*$G32*$M32*$AU$11)</f>
        <v>0</v>
      </c>
      <c r="AV32" s="84"/>
      <c r="AW32" s="84">
        <f>(AV32*$E32*$F32*$G32*$L32*$AW$11)</f>
        <v>0</v>
      </c>
      <c r="AX32" s="84"/>
      <c r="AY32" s="84">
        <f>(AX32*$E32*$F32*$G32*$L32*$AY$11)</f>
        <v>0</v>
      </c>
      <c r="AZ32" s="84"/>
      <c r="BA32" s="84">
        <f>(AZ32*$E32*$F32*$G32*$L32*$BA$11)</f>
        <v>0</v>
      </c>
      <c r="BB32" s="84"/>
      <c r="BC32" s="84">
        <f>(BB32*$E32*$F32*$G32*$L32*$BC$11)</f>
        <v>0</v>
      </c>
      <c r="BD32" s="84"/>
      <c r="BE32" s="85">
        <f>(BD32*$E32*$F32*$G32*$L32*$BE$11)</f>
        <v>0</v>
      </c>
      <c r="BF32" s="84"/>
      <c r="BG32" s="85">
        <f>(BF32*$E32*$F32*$G32*$L32*$BG$11)</f>
        <v>0</v>
      </c>
      <c r="BH32" s="84"/>
      <c r="BI32" s="84">
        <f>(BH32*$E32*$F32*$G32*$L32*$BI$11)</f>
        <v>0</v>
      </c>
      <c r="BJ32" s="84"/>
      <c r="BK32" s="84">
        <f>(BJ32*$E32*$F32*$G32*$M32*$BK$11)</f>
        <v>0</v>
      </c>
      <c r="BL32" s="84"/>
      <c r="BM32" s="84">
        <f>(BL32*$E32*$F32*$G32*$M32*$BM$11)</f>
        <v>0</v>
      </c>
      <c r="BN32" s="84"/>
      <c r="BO32" s="85">
        <f>(BN32*$E32*$F32*$G32*$M32*$BO$11)</f>
        <v>0</v>
      </c>
      <c r="BP32" s="84"/>
      <c r="BQ32" s="84">
        <f>(BP32*$E32*$F32*$G32*$M32*$BQ$11)</f>
        <v>0</v>
      </c>
      <c r="BR32" s="84"/>
      <c r="BS32" s="84">
        <f>(BR32*$E32*$F32*$G32*$M32*$BS$11)</f>
        <v>0</v>
      </c>
      <c r="BT32" s="84"/>
      <c r="BU32" s="85">
        <f>(BT32*$E32*$F32*$G32*$M32*$BU$11)</f>
        <v>0</v>
      </c>
      <c r="BV32" s="84"/>
      <c r="BW32" s="89">
        <f>(BV32*$E32*$F32*$G32*$M32*$BW$11)</f>
        <v>0</v>
      </c>
      <c r="BX32" s="84"/>
      <c r="BY32" s="84">
        <f>(BX32*$E32*$F32*$G32*$L32*$BY$11)</f>
        <v>0</v>
      </c>
      <c r="BZ32" s="84"/>
      <c r="CA32" s="84">
        <f>(BZ32*$E32*$F32*$G32*$L32*$CA$11)</f>
        <v>0</v>
      </c>
      <c r="CB32" s="84"/>
      <c r="CC32" s="84">
        <f>(CB32*$E32*$F32*$G32*$L32*$CC$11)</f>
        <v>0</v>
      </c>
      <c r="CD32" s="84"/>
      <c r="CE32" s="84">
        <f>(CD32*$E32*$F32*$G32*$M32*$CE$11)</f>
        <v>0</v>
      </c>
      <c r="CF32" s="84"/>
      <c r="CG32" s="84">
        <f>(CF32*$E32*$F32*$G32*$L32*CG$11)</f>
        <v>0</v>
      </c>
      <c r="CH32" s="84"/>
      <c r="CI32" s="85">
        <f>(CH32*$E32*$F32*$G32*$L32*$CI$11)</f>
        <v>0</v>
      </c>
      <c r="CJ32" s="84"/>
      <c r="CK32" s="85">
        <f>(CJ32*$E32*$F32*$G32*$L32*$CK$11)</f>
        <v>0</v>
      </c>
      <c r="CL32" s="84"/>
      <c r="CM32" s="84">
        <f>(CL32*$E32*$F32*$G32*$L32*$CM$11)</f>
        <v>0</v>
      </c>
      <c r="CN32" s="84"/>
      <c r="CO32" s="84">
        <f>(CN32*$E32*$F32*$G32*$L32*$CO$11)</f>
        <v>0</v>
      </c>
      <c r="CP32" s="84"/>
      <c r="CQ32" s="84">
        <f>(CP32*$E32*$F32*$G32*$L32*$CQ$11)</f>
        <v>0</v>
      </c>
      <c r="CR32" s="84"/>
      <c r="CS32" s="84">
        <f>(CR32*$E32*$F32*$G32*$M32*$CS$11)</f>
        <v>0</v>
      </c>
      <c r="CT32" s="84"/>
      <c r="CU32" s="84">
        <f>(CT32*$E32*$F32*$G32*$M32*$CU$11)</f>
        <v>0</v>
      </c>
      <c r="CV32" s="84">
        <v>18</v>
      </c>
      <c r="CW32" s="84">
        <f>(CV32*$E32*$F32*$G32*$M32*$CW$11)</f>
        <v>3549567.5711999997</v>
      </c>
      <c r="CX32" s="90"/>
      <c r="CY32" s="84">
        <f>(CX32*$E32*$F32*$G32*$M32*$CY$11)</f>
        <v>0</v>
      </c>
      <c r="CZ32" s="84"/>
      <c r="DA32" s="89">
        <f>(CZ32*$E32*$F32*$G32*$M32*DA$11)</f>
        <v>0</v>
      </c>
      <c r="DB32" s="84"/>
      <c r="DC32" s="84">
        <f>(DB32*$E32*$F32*$G32*$M32*$DC$11)</f>
        <v>0</v>
      </c>
      <c r="DD32" s="91"/>
      <c r="DE32" s="84">
        <f>(DD32*$E32*$F32*$G32*$M32*$BU$11)</f>
        <v>0</v>
      </c>
      <c r="DF32" s="84"/>
      <c r="DG32" s="84">
        <f>(DF32*$E32*$F32*$G32*$M32*$DG$11)</f>
        <v>0</v>
      </c>
      <c r="DH32" s="84"/>
      <c r="DI32" s="84">
        <f>(DH32*$E32*$F32*$G32*$N32*$DI$11)</f>
        <v>0</v>
      </c>
      <c r="DJ32" s="84"/>
      <c r="DK32" s="92">
        <f>(DJ32*$E32*$F32*$G32*$O32*$DK$11)</f>
        <v>0</v>
      </c>
      <c r="DL32" s="89"/>
      <c r="DM32" s="89"/>
      <c r="DN32" s="85">
        <f>SUM(P32,R32,T32,V32,X32,Z32,AB32,AD32,AF32,AH32,AJ32,AL32,AR32,AV32,AX32,CB32,AN32,BB32,BD32,BF32,CP32,BH32,BJ32,AP32,BN32,AT32,CR32,BP32,CT32,BR32,BT32,BV32,CD32,BX32,BZ32,CF32,CH32,CJ32,CL32,CN32,CV32,CX32,BL32,AZ32,CZ32,DB32,DD32,DF32,DH32,DJ32,DL32)</f>
        <v>38</v>
      </c>
      <c r="DO32" s="85">
        <f>SUM(Q32,S32,U32,W32,Y32,AA32,AC32,AE32,AG32,AI32,AK32,AM32,AS32,AW32,AY32,CC32,AO32,BC32,BE32,BG32,CQ32,BI32,BK32,AQ32,BO32,AU32,CS32,BQ32,CU32,BS32,BU32,BW32,CE32,BY32,CA32,CG32,CI32,CK32,CM32,CO32,CW32,CY32,BM32,BA32,DA32,DC32,DE32,DG32,DI32,DK32,DM32)</f>
        <v>7657863.371199999</v>
      </c>
    </row>
    <row r="33" spans="1:119" ht="30" customHeight="1" x14ac:dyDescent="0.25">
      <c r="A33" s="73"/>
      <c r="B33" s="78">
        <v>17</v>
      </c>
      <c r="C33" s="79" t="s">
        <v>164</v>
      </c>
      <c r="D33" s="80" t="s">
        <v>165</v>
      </c>
      <c r="E33" s="74">
        <v>25969</v>
      </c>
      <c r="F33" s="100">
        <v>0.27</v>
      </c>
      <c r="G33" s="76">
        <v>1</v>
      </c>
      <c r="H33" s="77"/>
      <c r="I33" s="77"/>
      <c r="J33" s="77"/>
      <c r="K33" s="51"/>
      <c r="L33" s="82">
        <v>1.4</v>
      </c>
      <c r="M33" s="82">
        <v>1.68</v>
      </c>
      <c r="N33" s="82">
        <v>2.23</v>
      </c>
      <c r="O33" s="83">
        <v>2.57</v>
      </c>
      <c r="P33" s="84">
        <v>20</v>
      </c>
      <c r="Q33" s="84">
        <f>(P33*$E33*$F33*$G33*$L33)</f>
        <v>196325.63999999998</v>
      </c>
      <c r="R33" s="84"/>
      <c r="S33" s="89">
        <f>(R33*$E33*$F33*$G33*$L33)</f>
        <v>0</v>
      </c>
      <c r="T33" s="84">
        <v>9</v>
      </c>
      <c r="U33" s="84">
        <f>(T33*$E33*$F33*$G33*$L33)</f>
        <v>88346.538</v>
      </c>
      <c r="V33" s="84"/>
      <c r="W33" s="84">
        <f>(V33*$E33*$F33*$G33*$L33)</f>
        <v>0</v>
      </c>
      <c r="X33" s="84"/>
      <c r="Y33" s="84">
        <f>(X33*$E33*$F33*$G33*$L33)</f>
        <v>0</v>
      </c>
      <c r="Z33" s="84"/>
      <c r="AA33" s="84"/>
      <c r="AB33" s="84"/>
      <c r="AC33" s="84">
        <f>(AB33*$E33*$F33*$G33*$L33)</f>
        <v>0</v>
      </c>
      <c r="AD33" s="84"/>
      <c r="AE33" s="84"/>
      <c r="AF33" s="84">
        <v>6</v>
      </c>
      <c r="AG33" s="84">
        <f>(AF33*$E33*$F33*$G33*$L33)</f>
        <v>58897.692000000003</v>
      </c>
      <c r="AH33" s="84"/>
      <c r="AI33" s="84"/>
      <c r="AJ33" s="86"/>
      <c r="AK33" s="84">
        <f>(AJ33*$E33*$F33*$G33*$L33)</f>
        <v>0</v>
      </c>
      <c r="AL33" s="84">
        <v>27</v>
      </c>
      <c r="AM33" s="84">
        <f>(AL33*$E33*$F33*$G33*$L33)</f>
        <v>265039.614</v>
      </c>
      <c r="AN33" s="84">
        <v>68</v>
      </c>
      <c r="AO33" s="84">
        <f>(AN33*$E33*$F33*$G33*$L33)</f>
        <v>667507.17599999998</v>
      </c>
      <c r="AP33" s="84">
        <v>43</v>
      </c>
      <c r="AQ33" s="85">
        <f>(AP33*$E33*$F33*$G33*$M33)</f>
        <v>506520.15120000002</v>
      </c>
      <c r="AR33" s="90"/>
      <c r="AS33" s="84">
        <f>(AR33*$E33*$F33*$G33*$M33)</f>
        <v>0</v>
      </c>
      <c r="AT33" s="84">
        <v>4</v>
      </c>
      <c r="AU33" s="89">
        <f>(AT33*$E33*$F33*$G33*$M33)</f>
        <v>47118.153599999998</v>
      </c>
      <c r="AV33" s="84"/>
      <c r="AW33" s="84">
        <f>(AV33*$E33*$F33*$G33*$L33*AK$11)</f>
        <v>0</v>
      </c>
      <c r="AX33" s="84"/>
      <c r="AY33" s="84">
        <f>(AX33*$E33*$F33*$G33*$L33*AM$11)</f>
        <v>0</v>
      </c>
      <c r="AZ33" s="84"/>
      <c r="BA33" s="84">
        <f>(AZ33*$E33*$F33*$G33*$L33*BA$11)</f>
        <v>0</v>
      </c>
      <c r="BB33" s="84"/>
      <c r="BC33" s="84">
        <f>(BB33*$E33*$F33*$G33*$L33)</f>
        <v>0</v>
      </c>
      <c r="BD33" s="84"/>
      <c r="BE33" s="84">
        <f>(BD33*$E33*$F33*$G33*$L33)</f>
        <v>0</v>
      </c>
      <c r="BF33" s="84"/>
      <c r="BG33" s="84"/>
      <c r="BH33" s="84">
        <v>7</v>
      </c>
      <c r="BI33" s="84">
        <f>(BH33*$E33*$F33*$G33*$L33)</f>
        <v>68713.974000000002</v>
      </c>
      <c r="BJ33" s="84"/>
      <c r="BK33" s="84">
        <f>(BJ33*$E33*$F33*$G33*$M33)</f>
        <v>0</v>
      </c>
      <c r="BL33" s="84">
        <v>11</v>
      </c>
      <c r="BM33" s="84">
        <f>(BL33*$E33*$F33*$G33*$M33)</f>
        <v>129574.92240000001</v>
      </c>
      <c r="BN33" s="84"/>
      <c r="BO33" s="84">
        <f>(BN33*$E33*$F33*$G33*$M33)</f>
        <v>0</v>
      </c>
      <c r="BP33" s="84">
        <v>4</v>
      </c>
      <c r="BQ33" s="84">
        <f>(BP33*$E33*$F33*$G33*$M33)</f>
        <v>47118.153599999998</v>
      </c>
      <c r="BR33" s="84">
        <v>3</v>
      </c>
      <c r="BS33" s="84">
        <f>(BR33*$E33*$F33*$G33*$M33)</f>
        <v>35338.615200000007</v>
      </c>
      <c r="BT33" s="84">
        <v>11</v>
      </c>
      <c r="BU33" s="84">
        <f>(BT33*$E33*$F33*$G33*$M33)</f>
        <v>129574.92240000001</v>
      </c>
      <c r="BV33" s="84"/>
      <c r="BW33" s="89">
        <f>(BV33*$E33*$F33*$G33*$M33)</f>
        <v>0</v>
      </c>
      <c r="BX33" s="84">
        <v>20</v>
      </c>
      <c r="BY33" s="84">
        <f>(BX33*$E33*$F33*$G33*$L33)</f>
        <v>196325.63999999998</v>
      </c>
      <c r="BZ33" s="84">
        <v>15</v>
      </c>
      <c r="CA33" s="85">
        <f>(BZ33*$E33*$F33*$G33*$L33)</f>
        <v>147244.23000000001</v>
      </c>
      <c r="CB33" s="84"/>
      <c r="CC33" s="84">
        <f>(CB33*$E33*$F33*$G33*$L33)</f>
        <v>0</v>
      </c>
      <c r="CD33" s="84">
        <v>10</v>
      </c>
      <c r="CE33" s="84">
        <f>(CD33*$E33*$F33*$G33*$M33)</f>
        <v>117795.38400000001</v>
      </c>
      <c r="CF33" s="84"/>
      <c r="CG33" s="84">
        <f>(CF33*$E33*$F33*$G33*$L33)</f>
        <v>0</v>
      </c>
      <c r="CH33" s="84"/>
      <c r="CI33" s="84">
        <f>(CH33*$E33*$F33*$G33*$L33)</f>
        <v>0</v>
      </c>
      <c r="CJ33" s="84"/>
      <c r="CK33" s="84">
        <f>(CJ33*$E33*$F33*$G33*$L33)</f>
        <v>0</v>
      </c>
      <c r="CL33" s="84"/>
      <c r="CM33" s="84">
        <f>(CL33*$E33*$F33*$G33*$L33)</f>
        <v>0</v>
      </c>
      <c r="CN33" s="84">
        <v>12</v>
      </c>
      <c r="CO33" s="84">
        <f>(CN33*$E33*$F33*$G33*$L33)</f>
        <v>117795.38400000001</v>
      </c>
      <c r="CP33" s="84">
        <v>27</v>
      </c>
      <c r="CQ33" s="84">
        <f>(CP33*$E33*$F33*$G33*$L33)</f>
        <v>265039.614</v>
      </c>
      <c r="CR33" s="84">
        <v>74</v>
      </c>
      <c r="CS33" s="84">
        <f>(CR33*$E33*$F33*$G33*$M33)</f>
        <v>871685.84160000004</v>
      </c>
      <c r="CT33" s="84">
        <v>5</v>
      </c>
      <c r="CU33" s="84">
        <f>(CT33*$E33*$F33*$G33*$M33)</f>
        <v>58897.692000000003</v>
      </c>
      <c r="CV33" s="84">
        <v>30</v>
      </c>
      <c r="CW33" s="84">
        <f>(CV33*$E33*$F33*$G33*$M33)</f>
        <v>353386.152</v>
      </c>
      <c r="CX33" s="90">
        <v>20</v>
      </c>
      <c r="CY33" s="84">
        <f>(CX33*$E33*$F33*$G33*$M33)</f>
        <v>235590.76800000001</v>
      </c>
      <c r="CZ33" s="84"/>
      <c r="DA33" s="89">
        <f>(CZ33*$E33*$F33*$G33*$M33)</f>
        <v>0</v>
      </c>
      <c r="DB33" s="84"/>
      <c r="DC33" s="84"/>
      <c r="DD33" s="91"/>
      <c r="DE33" s="84">
        <f>(DD33*$E33*$F33*$G33*$M33)</f>
        <v>0</v>
      </c>
      <c r="DF33" s="84">
        <v>3</v>
      </c>
      <c r="DG33" s="84">
        <f>(DF33*$E33*$F33*$G33*$M33)</f>
        <v>35338.615200000007</v>
      </c>
      <c r="DH33" s="84">
        <v>10</v>
      </c>
      <c r="DI33" s="84">
        <f>(DH33*$E33*$F33*$G33*$N33)</f>
        <v>156359.34900000002</v>
      </c>
      <c r="DJ33" s="84">
        <v>5</v>
      </c>
      <c r="DK33" s="89">
        <f>(DJ33*$E33*$F33*$G33*$O33)</f>
        <v>90099.445500000002</v>
      </c>
      <c r="DL33" s="89"/>
      <c r="DM33" s="89"/>
      <c r="DN33" s="85">
        <f>SUM(P33,R33,T33,V33,X33,Z33,AB33,AD33,AF33,AH33,AJ33,AL33,AR33,AV33,AX33,CB33,AN33,BB33,BD33,BF33,CP33,BH33,BJ33,AP33,BN33,AT33,CR33,BP33,CT33,BR33,BT33,BV33,CD33,BX33,BZ33,CF33,CH33,CJ33,CL33,CN33,CV33,CX33,BL33,AZ33,CZ33,DB33,DD33,DF33,DH33,DJ33,DL33)</f>
        <v>444</v>
      </c>
      <c r="DO33" s="85">
        <f>SUM(Q33,S33,U33,W33,Y33,AA33,AC33,AE33,AG33,AI33,AK33,AM33,AS33,AW33,AY33,CC33,AO33,BC33,BE33,BG33,CQ33,BI33,BK33,AQ33,BO33,AU33,CS33,BQ33,CU33,BS33,BU33,BW33,CE33,BY33,CA33,CG33,CI33,CK33,CM33,CO33,CW33,CY33,BM33,BA33,DA33,DC33,DE33,DG33,DI33,DK33,DM33)</f>
        <v>4885633.6677000001</v>
      </c>
    </row>
    <row r="34" spans="1:119" ht="15.75" customHeight="1" x14ac:dyDescent="0.25">
      <c r="A34" s="196">
        <v>4</v>
      </c>
      <c r="B34" s="211"/>
      <c r="C34" s="212"/>
      <c r="D34" s="199" t="s">
        <v>166</v>
      </c>
      <c r="E34" s="200">
        <v>25969</v>
      </c>
      <c r="F34" s="213">
        <v>1.04</v>
      </c>
      <c r="G34" s="207"/>
      <c r="H34" s="77"/>
      <c r="I34" s="77"/>
      <c r="J34" s="77"/>
      <c r="K34" s="208"/>
      <c r="L34" s="209">
        <v>1.4</v>
      </c>
      <c r="M34" s="209">
        <v>1.68</v>
      </c>
      <c r="N34" s="209">
        <v>2.23</v>
      </c>
      <c r="O34" s="210">
        <v>2.57</v>
      </c>
      <c r="P34" s="206">
        <f t="shared" ref="P34:CA34" si="17">SUM(P35:P40)</f>
        <v>629</v>
      </c>
      <c r="Q34" s="206">
        <f t="shared" si="17"/>
        <v>28395566.212720003</v>
      </c>
      <c r="R34" s="206">
        <f t="shared" si="17"/>
        <v>141</v>
      </c>
      <c r="S34" s="206">
        <f t="shared" si="17"/>
        <v>5070800.4283999996</v>
      </c>
      <c r="T34" s="206">
        <f t="shared" si="17"/>
        <v>72</v>
      </c>
      <c r="U34" s="206">
        <f t="shared" si="17"/>
        <v>5490846.4064999996</v>
      </c>
      <c r="V34" s="206">
        <f t="shared" si="17"/>
        <v>0</v>
      </c>
      <c r="W34" s="206">
        <f t="shared" si="17"/>
        <v>0</v>
      </c>
      <c r="X34" s="206">
        <f t="shared" si="17"/>
        <v>1</v>
      </c>
      <c r="Y34" s="206">
        <f t="shared" si="17"/>
        <v>61588.080399999992</v>
      </c>
      <c r="Z34" s="206">
        <f t="shared" si="17"/>
        <v>0</v>
      </c>
      <c r="AA34" s="206">
        <f t="shared" si="17"/>
        <v>0</v>
      </c>
      <c r="AB34" s="206">
        <f t="shared" si="17"/>
        <v>0</v>
      </c>
      <c r="AC34" s="206">
        <f t="shared" si="17"/>
        <v>0</v>
      </c>
      <c r="AD34" s="206">
        <f t="shared" si="17"/>
        <v>0</v>
      </c>
      <c r="AE34" s="206">
        <f t="shared" si="17"/>
        <v>0</v>
      </c>
      <c r="AF34" s="206">
        <f t="shared" si="17"/>
        <v>311</v>
      </c>
      <c r="AG34" s="206">
        <f t="shared" si="17"/>
        <v>13534006.117519999</v>
      </c>
      <c r="AH34" s="206">
        <f t="shared" si="17"/>
        <v>0</v>
      </c>
      <c r="AI34" s="206">
        <f t="shared" si="17"/>
        <v>0</v>
      </c>
      <c r="AJ34" s="206">
        <f t="shared" si="17"/>
        <v>0</v>
      </c>
      <c r="AK34" s="206">
        <f t="shared" si="17"/>
        <v>0</v>
      </c>
      <c r="AL34" s="206">
        <f t="shared" si="17"/>
        <v>216</v>
      </c>
      <c r="AM34" s="206">
        <f t="shared" si="17"/>
        <v>9193566.155199999</v>
      </c>
      <c r="AN34" s="206">
        <f t="shared" si="17"/>
        <v>789</v>
      </c>
      <c r="AO34" s="206">
        <f t="shared" si="17"/>
        <v>37447952.418799996</v>
      </c>
      <c r="AP34" s="206">
        <f t="shared" si="17"/>
        <v>600</v>
      </c>
      <c r="AQ34" s="206">
        <f t="shared" si="17"/>
        <v>26516491.338624004</v>
      </c>
      <c r="AR34" s="206">
        <f t="shared" si="17"/>
        <v>0</v>
      </c>
      <c r="AS34" s="206">
        <f t="shared" si="17"/>
        <v>0</v>
      </c>
      <c r="AT34" s="206">
        <f t="shared" si="17"/>
        <v>29</v>
      </c>
      <c r="AU34" s="206">
        <f t="shared" si="17"/>
        <v>1235891.7177599999</v>
      </c>
      <c r="AV34" s="206">
        <f t="shared" si="17"/>
        <v>0</v>
      </c>
      <c r="AW34" s="206">
        <f t="shared" si="17"/>
        <v>0</v>
      </c>
      <c r="AX34" s="206">
        <f t="shared" si="17"/>
        <v>0</v>
      </c>
      <c r="AY34" s="206">
        <f t="shared" si="17"/>
        <v>0</v>
      </c>
      <c r="AZ34" s="206">
        <f t="shared" si="17"/>
        <v>0</v>
      </c>
      <c r="BA34" s="206">
        <f t="shared" si="17"/>
        <v>0</v>
      </c>
      <c r="BB34" s="206">
        <f t="shared" si="17"/>
        <v>0</v>
      </c>
      <c r="BC34" s="206">
        <f t="shared" si="17"/>
        <v>0</v>
      </c>
      <c r="BD34" s="206">
        <f t="shared" si="17"/>
        <v>0</v>
      </c>
      <c r="BE34" s="206">
        <f t="shared" si="17"/>
        <v>0</v>
      </c>
      <c r="BF34" s="206">
        <f t="shared" si="17"/>
        <v>0</v>
      </c>
      <c r="BG34" s="206">
        <f t="shared" si="17"/>
        <v>0</v>
      </c>
      <c r="BH34" s="206">
        <f t="shared" si="17"/>
        <v>78</v>
      </c>
      <c r="BI34" s="206">
        <f t="shared" si="17"/>
        <v>3006618.1068000002</v>
      </c>
      <c r="BJ34" s="206">
        <f t="shared" si="17"/>
        <v>410</v>
      </c>
      <c r="BK34" s="206">
        <f t="shared" si="17"/>
        <v>18474033.309984002</v>
      </c>
      <c r="BL34" s="206">
        <f t="shared" si="17"/>
        <v>12</v>
      </c>
      <c r="BM34" s="206">
        <f t="shared" si="17"/>
        <v>612535.99679999985</v>
      </c>
      <c r="BN34" s="206">
        <f t="shared" si="17"/>
        <v>0</v>
      </c>
      <c r="BO34" s="206">
        <f t="shared" si="17"/>
        <v>0</v>
      </c>
      <c r="BP34" s="206">
        <f t="shared" si="17"/>
        <v>32</v>
      </c>
      <c r="BQ34" s="206">
        <f t="shared" si="17"/>
        <v>1622260.5772800001</v>
      </c>
      <c r="BR34" s="206">
        <f t="shared" si="17"/>
        <v>66</v>
      </c>
      <c r="BS34" s="206">
        <f t="shared" si="17"/>
        <v>2543071.4567999998</v>
      </c>
      <c r="BT34" s="206">
        <f t="shared" si="17"/>
        <v>106</v>
      </c>
      <c r="BU34" s="206">
        <f t="shared" si="17"/>
        <v>5124099.2039999999</v>
      </c>
      <c r="BV34" s="206">
        <f t="shared" si="17"/>
        <v>138</v>
      </c>
      <c r="BW34" s="206">
        <f t="shared" si="17"/>
        <v>6801418.2163199997</v>
      </c>
      <c r="BX34" s="206">
        <f t="shared" si="17"/>
        <v>0</v>
      </c>
      <c r="BY34" s="206">
        <f t="shared" si="17"/>
        <v>0</v>
      </c>
      <c r="BZ34" s="206">
        <f t="shared" si="17"/>
        <v>0</v>
      </c>
      <c r="CA34" s="206">
        <f t="shared" si="17"/>
        <v>0</v>
      </c>
      <c r="CB34" s="206">
        <f t="shared" ref="CB34:DM34" si="18">SUM(CB35:CB40)</f>
        <v>0</v>
      </c>
      <c r="CC34" s="206">
        <f t="shared" si="18"/>
        <v>0</v>
      </c>
      <c r="CD34" s="206">
        <f t="shared" si="18"/>
        <v>99</v>
      </c>
      <c r="CE34" s="206">
        <f t="shared" si="18"/>
        <v>4037763.9960000003</v>
      </c>
      <c r="CF34" s="206">
        <f t="shared" si="18"/>
        <v>0</v>
      </c>
      <c r="CG34" s="206">
        <f t="shared" si="18"/>
        <v>0</v>
      </c>
      <c r="CH34" s="206">
        <f t="shared" si="18"/>
        <v>13</v>
      </c>
      <c r="CI34" s="206">
        <f t="shared" si="18"/>
        <v>442532.53519999993</v>
      </c>
      <c r="CJ34" s="206">
        <f t="shared" si="18"/>
        <v>17</v>
      </c>
      <c r="CK34" s="206">
        <f t="shared" si="18"/>
        <v>444277.652</v>
      </c>
      <c r="CL34" s="206">
        <f t="shared" si="18"/>
        <v>120</v>
      </c>
      <c r="CM34" s="206">
        <f t="shared" si="18"/>
        <v>4656553.3279999997</v>
      </c>
      <c r="CN34" s="206">
        <f t="shared" si="18"/>
        <v>112</v>
      </c>
      <c r="CO34" s="206">
        <f t="shared" si="18"/>
        <v>3788721.2859999994</v>
      </c>
      <c r="CP34" s="206">
        <f t="shared" si="18"/>
        <v>130</v>
      </c>
      <c r="CQ34" s="206">
        <f t="shared" si="18"/>
        <v>4298804.3839999996</v>
      </c>
      <c r="CR34" s="206">
        <f t="shared" si="18"/>
        <v>216</v>
      </c>
      <c r="CS34" s="206">
        <f t="shared" si="18"/>
        <v>9033597.1151999999</v>
      </c>
      <c r="CT34" s="206">
        <f t="shared" si="18"/>
        <v>100</v>
      </c>
      <c r="CU34" s="206">
        <f t="shared" si="18"/>
        <v>11464981.096799999</v>
      </c>
      <c r="CV34" s="206">
        <f t="shared" si="18"/>
        <v>151</v>
      </c>
      <c r="CW34" s="206">
        <f t="shared" si="18"/>
        <v>6208689.2951999996</v>
      </c>
      <c r="CX34" s="206">
        <f t="shared" si="18"/>
        <v>170</v>
      </c>
      <c r="CY34" s="206">
        <f t="shared" si="18"/>
        <v>6764508.9959999993</v>
      </c>
      <c r="CZ34" s="206">
        <f t="shared" si="18"/>
        <v>0</v>
      </c>
      <c r="DA34" s="206">
        <f t="shared" si="18"/>
        <v>0</v>
      </c>
      <c r="DB34" s="206">
        <f t="shared" si="18"/>
        <v>0</v>
      </c>
      <c r="DC34" s="206">
        <f t="shared" si="18"/>
        <v>0</v>
      </c>
      <c r="DD34" s="206">
        <f t="shared" si="18"/>
        <v>29</v>
      </c>
      <c r="DE34" s="206">
        <f t="shared" si="18"/>
        <v>1099859.8631999998</v>
      </c>
      <c r="DF34" s="206">
        <f t="shared" si="18"/>
        <v>122</v>
      </c>
      <c r="DG34" s="206">
        <f t="shared" si="18"/>
        <v>4943043.3360000001</v>
      </c>
      <c r="DH34" s="206">
        <f t="shared" si="18"/>
        <v>14</v>
      </c>
      <c r="DI34" s="206">
        <f t="shared" si="18"/>
        <v>706512.61399999994</v>
      </c>
      <c r="DJ34" s="206">
        <f t="shared" si="18"/>
        <v>25</v>
      </c>
      <c r="DK34" s="206">
        <f t="shared" si="18"/>
        <v>1597763.5001999999</v>
      </c>
      <c r="DL34" s="206">
        <f t="shared" si="18"/>
        <v>0</v>
      </c>
      <c r="DM34" s="206">
        <f t="shared" si="18"/>
        <v>0</v>
      </c>
      <c r="DN34" s="206">
        <f>SUM(DN35:DN40)</f>
        <v>4948</v>
      </c>
      <c r="DO34" s="206">
        <f t="shared" ref="DO34" si="19">SUM(DO35:DO40)</f>
        <v>224618354.74170801</v>
      </c>
    </row>
    <row r="35" spans="1:119" ht="22.5" customHeight="1" x14ac:dyDescent="0.25">
      <c r="A35" s="73"/>
      <c r="B35" s="78">
        <v>18</v>
      </c>
      <c r="C35" s="79" t="s">
        <v>167</v>
      </c>
      <c r="D35" s="80" t="s">
        <v>168</v>
      </c>
      <c r="E35" s="74">
        <v>25969</v>
      </c>
      <c r="F35" s="82">
        <v>0.89</v>
      </c>
      <c r="G35" s="76">
        <v>1</v>
      </c>
      <c r="H35" s="77"/>
      <c r="I35" s="77"/>
      <c r="J35" s="77"/>
      <c r="K35" s="51"/>
      <c r="L35" s="82">
        <v>1.4</v>
      </c>
      <c r="M35" s="82">
        <v>1.68</v>
      </c>
      <c r="N35" s="82">
        <v>2.23</v>
      </c>
      <c r="O35" s="83">
        <v>2.57</v>
      </c>
      <c r="P35" s="84">
        <v>83</v>
      </c>
      <c r="Q35" s="84">
        <f>(P35*$E35*$F35*$G35*$L35)</f>
        <v>2685662.0419999999</v>
      </c>
      <c r="R35" s="84">
        <v>17</v>
      </c>
      <c r="S35" s="89">
        <f>(R35*$E35*$F35*$G35*$L35)</f>
        <v>550075.35800000001</v>
      </c>
      <c r="T35" s="84">
        <v>10</v>
      </c>
      <c r="U35" s="84">
        <f>(T35*$E35*$F35*$G35*$L35)</f>
        <v>323573.74</v>
      </c>
      <c r="V35" s="84"/>
      <c r="W35" s="84">
        <f>(V35*$E35*$F35*$G35*$L35)</f>
        <v>0</v>
      </c>
      <c r="X35" s="84"/>
      <c r="Y35" s="84">
        <f>(X35*$E35*$F35*$G35*$L35)</f>
        <v>0</v>
      </c>
      <c r="Z35" s="84"/>
      <c r="AA35" s="84"/>
      <c r="AB35" s="84"/>
      <c r="AC35" s="84">
        <f>(AB35*$E35*$F35*$G35*$L35)</f>
        <v>0</v>
      </c>
      <c r="AD35" s="84"/>
      <c r="AE35" s="84"/>
      <c r="AF35" s="84">
        <v>40</v>
      </c>
      <c r="AG35" s="84">
        <f>(AF35*$E35*$F35*$G35*$L35)</f>
        <v>1294294.96</v>
      </c>
      <c r="AH35" s="84"/>
      <c r="AI35" s="84"/>
      <c r="AJ35" s="86"/>
      <c r="AK35" s="84">
        <f>(AJ35*$E35*$F35*$G35*$L35)</f>
        <v>0</v>
      </c>
      <c r="AL35" s="84">
        <v>40</v>
      </c>
      <c r="AM35" s="84">
        <f>(AL35*$E35*$F35*$G35*$L35)</f>
        <v>1294294.96</v>
      </c>
      <c r="AN35" s="84">
        <v>88</v>
      </c>
      <c r="AO35" s="84">
        <f>(AN35*$E35*$F35*$G35*$L35)</f>
        <v>2847448.912</v>
      </c>
      <c r="AP35" s="84">
        <v>97</v>
      </c>
      <c r="AQ35" s="85">
        <f>(AP35*$E35*$F35*$G35*$M35)</f>
        <v>3766398.3336</v>
      </c>
      <c r="AR35" s="90"/>
      <c r="AS35" s="84">
        <f>(AR35*$E35*$F35*$G35*$M35)</f>
        <v>0</v>
      </c>
      <c r="AT35" s="84">
        <v>8</v>
      </c>
      <c r="AU35" s="89">
        <f>(AT35*$E35*$F35*$G35*$M35)</f>
        <v>310630.7904</v>
      </c>
      <c r="AV35" s="84"/>
      <c r="AW35" s="84">
        <f>(AV35*$E35*$F35*$G35*$L35*AK$11)</f>
        <v>0</v>
      </c>
      <c r="AX35" s="84"/>
      <c r="AY35" s="84">
        <f>(AX35*$E35*$F35*$G35*$L35*AM$11)</f>
        <v>0</v>
      </c>
      <c r="AZ35" s="84"/>
      <c r="BA35" s="84">
        <f>(AZ35*$E35*$F35*$G35*$L35*BA$11)</f>
        <v>0</v>
      </c>
      <c r="BB35" s="84"/>
      <c r="BC35" s="84">
        <f>(BB35*$E35*$F35*$G35*$L35)</f>
        <v>0</v>
      </c>
      <c r="BD35" s="84"/>
      <c r="BE35" s="84">
        <f>(BD35*$E35*$F35*$G35*$L35)</f>
        <v>0</v>
      </c>
      <c r="BF35" s="84"/>
      <c r="BG35" s="84"/>
      <c r="BH35" s="84">
        <v>9</v>
      </c>
      <c r="BI35" s="84">
        <f>(BH35*$E35*$F35*$G35*$L35)</f>
        <v>291216.36599999998</v>
      </c>
      <c r="BJ35" s="84">
        <v>35</v>
      </c>
      <c r="BK35" s="84">
        <f>(BJ35*$E35*$F35*$G35*$M35)</f>
        <v>1359009.7079999999</v>
      </c>
      <c r="BL35" s="84">
        <v>9</v>
      </c>
      <c r="BM35" s="84">
        <f>(BL35*$E35*$F35*$G35*$M35)</f>
        <v>349459.63919999998</v>
      </c>
      <c r="BN35" s="84"/>
      <c r="BO35" s="84">
        <f>(BN35*$E35*$F35*$G35*$M35)</f>
        <v>0</v>
      </c>
      <c r="BP35" s="84">
        <v>6</v>
      </c>
      <c r="BQ35" s="84">
        <f>(BP35*$E35*$F35*$G35*$M35)</f>
        <v>232973.09279999998</v>
      </c>
      <c r="BR35" s="84">
        <v>3</v>
      </c>
      <c r="BS35" s="84">
        <f>(BR35*$E35*$F35*$G35*$M35)</f>
        <v>116486.54639999999</v>
      </c>
      <c r="BT35" s="84">
        <v>21</v>
      </c>
      <c r="BU35" s="84">
        <f>(BT35*$E35*$F35*$G35*$M35)</f>
        <v>815405.82479999994</v>
      </c>
      <c r="BV35" s="84">
        <v>20</v>
      </c>
      <c r="BW35" s="89">
        <f>(BV35*$E35*$F35*$G35*$M35)</f>
        <v>776576.97600000002</v>
      </c>
      <c r="BX35" s="84"/>
      <c r="BY35" s="84">
        <f>(BX35*$E35*$F35*$G35*$L35)</f>
        <v>0</v>
      </c>
      <c r="BZ35" s="84"/>
      <c r="CA35" s="85">
        <f>(BZ35*$E35*$F35*$G35*$L35)</f>
        <v>0</v>
      </c>
      <c r="CB35" s="84"/>
      <c r="CC35" s="84">
        <f>(CB35*$E35*$F35*$G35*$L35)</f>
        <v>0</v>
      </c>
      <c r="CD35" s="84">
        <v>20</v>
      </c>
      <c r="CE35" s="84">
        <f>(CD35*$E35*$F35*$G35*$M35)</f>
        <v>776576.97600000002</v>
      </c>
      <c r="CF35" s="84"/>
      <c r="CG35" s="84">
        <f>(CF35*$E35*$F35*$G35*$L35)</f>
        <v>0</v>
      </c>
      <c r="CH35" s="84">
        <v>2</v>
      </c>
      <c r="CI35" s="84">
        <f>(CH35*$E35*$F35*$G35*$L35)</f>
        <v>64714.747999999992</v>
      </c>
      <c r="CJ35" s="84">
        <v>2</v>
      </c>
      <c r="CK35" s="84">
        <f>(CJ35*$E35*$F35*$G35*$L35)</f>
        <v>64714.747999999992</v>
      </c>
      <c r="CL35" s="84">
        <v>28</v>
      </c>
      <c r="CM35" s="84">
        <f>(CL35*$E35*$F35*$G35*$L35)</f>
        <v>906006.47199999995</v>
      </c>
      <c r="CN35" s="84">
        <v>14</v>
      </c>
      <c r="CO35" s="84">
        <f>(CN35*$E35*$F35*$G35*$L35)</f>
        <v>453003.23599999998</v>
      </c>
      <c r="CP35" s="84">
        <v>2</v>
      </c>
      <c r="CQ35" s="84">
        <f>(CP35*$E35*$F35*$G35*$L35)</f>
        <v>64714.747999999992</v>
      </c>
      <c r="CR35" s="84">
        <v>45</v>
      </c>
      <c r="CS35" s="84">
        <f>(CR35*$E35*$F35*$G35*$M35)</f>
        <v>1747298.196</v>
      </c>
      <c r="CT35" s="84">
        <v>20</v>
      </c>
      <c r="CU35" s="84">
        <f>(CT35*$E35*$F35*$G35*$M35)</f>
        <v>776576.97600000002</v>
      </c>
      <c r="CV35" s="84">
        <v>10</v>
      </c>
      <c r="CW35" s="84">
        <f>(CV35*$E35*$F35*$G35*$M35)</f>
        <v>388288.48800000001</v>
      </c>
      <c r="CX35" s="90">
        <v>20</v>
      </c>
      <c r="CY35" s="84">
        <f>(CX35*$E35*$F35*$G35*$M35)</f>
        <v>776576.97600000002</v>
      </c>
      <c r="CZ35" s="84"/>
      <c r="DA35" s="89">
        <f>(CZ35*$E35*$F35*$G35*$M35)</f>
        <v>0</v>
      </c>
      <c r="DB35" s="84"/>
      <c r="DC35" s="84"/>
      <c r="DD35" s="91"/>
      <c r="DE35" s="84">
        <f>(DD35*$E35*$F35*$G35*$M35)</f>
        <v>0</v>
      </c>
      <c r="DF35" s="84">
        <v>16</v>
      </c>
      <c r="DG35" s="84">
        <f>(DF35*$E35*$F35*$G35*$M35)</f>
        <v>621261.5808</v>
      </c>
      <c r="DH35" s="84">
        <v>2</v>
      </c>
      <c r="DI35" s="84">
        <f>(DH35*$E35*$F35*$G35*$N35)</f>
        <v>103081.3486</v>
      </c>
      <c r="DJ35" s="84">
        <v>4</v>
      </c>
      <c r="DK35" s="89">
        <f>(DJ35*$E35*$F35*$G35*$O35)</f>
        <v>237595.57479999997</v>
      </c>
      <c r="DL35" s="89"/>
      <c r="DM35" s="89"/>
      <c r="DN35" s="85">
        <f t="shared" ref="DN35:DO40" si="20">SUM(P35,R35,T35,V35,X35,Z35,AB35,AD35,AF35,AH35,AJ35,AL35,AR35,AV35,AX35,CB35,AN35,BB35,BD35,BF35,CP35,BH35,BJ35,AP35,BN35,AT35,CR35,BP35,CT35,BR35,BT35,BV35,CD35,BX35,BZ35,CF35,CH35,CJ35,CL35,CN35,CV35,CX35,BL35,AZ35,CZ35,DB35,DD35,DF35,DH35,DJ35,DL35)</f>
        <v>671</v>
      </c>
      <c r="DO35" s="85">
        <f t="shared" si="20"/>
        <v>23993917.317400001</v>
      </c>
    </row>
    <row r="36" spans="1:119" ht="22.5" customHeight="1" x14ac:dyDescent="0.25">
      <c r="A36" s="73"/>
      <c r="B36" s="78">
        <v>19</v>
      </c>
      <c r="C36" s="79" t="s">
        <v>169</v>
      </c>
      <c r="D36" s="80" t="s">
        <v>170</v>
      </c>
      <c r="E36" s="74">
        <v>25969</v>
      </c>
      <c r="F36" s="81">
        <v>2.0099999999999998</v>
      </c>
      <c r="G36" s="76">
        <v>1</v>
      </c>
      <c r="H36" s="77"/>
      <c r="I36" s="77"/>
      <c r="J36" s="77"/>
      <c r="K36" s="51"/>
      <c r="L36" s="82">
        <v>1.4</v>
      </c>
      <c r="M36" s="82">
        <v>1.68</v>
      </c>
      <c r="N36" s="82">
        <v>2.23</v>
      </c>
      <c r="O36" s="83">
        <v>2.57</v>
      </c>
      <c r="P36" s="84">
        <v>100</v>
      </c>
      <c r="Q36" s="84">
        <f>(P36*$E36*$F36*$G36*$L36*$Q$11)</f>
        <v>8038444.2599999988</v>
      </c>
      <c r="R36" s="84">
        <v>1</v>
      </c>
      <c r="S36" s="84">
        <f>(R36*$E36*$F36*$G36*$L36*$S$11)</f>
        <v>80384.442599999995</v>
      </c>
      <c r="T36" s="84">
        <v>50</v>
      </c>
      <c r="U36" s="84">
        <f>(T36*$E36*$F36*$G36*$L36*$U$11)</f>
        <v>4567297.8749999991</v>
      </c>
      <c r="V36" s="84"/>
      <c r="W36" s="85">
        <f>(V36*$E36*$F36*$G36*$L36*$W$11)</f>
        <v>0</v>
      </c>
      <c r="X36" s="84"/>
      <c r="Y36" s="84">
        <f>(X36*$E36*$F36*$G36*$L36*$Y$11)</f>
        <v>0</v>
      </c>
      <c r="Z36" s="84"/>
      <c r="AA36" s="84"/>
      <c r="AB36" s="84"/>
      <c r="AC36" s="84">
        <f>(AB36*$E36*$F36*$G36*$L36*$AC$11)</f>
        <v>0</v>
      </c>
      <c r="AD36" s="84"/>
      <c r="AE36" s="84"/>
      <c r="AF36" s="84">
        <v>30</v>
      </c>
      <c r="AG36" s="84">
        <f>(AF36*$E36*$F36*$G36*$L36*$AG$11)</f>
        <v>2411533.2779999995</v>
      </c>
      <c r="AH36" s="84"/>
      <c r="AI36" s="84"/>
      <c r="AJ36" s="86"/>
      <c r="AK36" s="84">
        <f>(AJ36*$E36*$F36*$G36*$L36*$AK$11)</f>
        <v>0</v>
      </c>
      <c r="AL36" s="84">
        <v>10</v>
      </c>
      <c r="AM36" s="85">
        <f>(AL36*$E36*$F36*$G36*$L36*$AM$11)</f>
        <v>803844.42599999998</v>
      </c>
      <c r="AN36" s="84">
        <v>169</v>
      </c>
      <c r="AO36" s="84">
        <f>(AN36*$E36*$F36*$G36*$L36*$AO$11)</f>
        <v>13584970.799399998</v>
      </c>
      <c r="AP36" s="84">
        <v>18</v>
      </c>
      <c r="AQ36" s="84">
        <f>(AP36*$E36*$F36*$G36*$M36*$AQ$11)</f>
        <v>1736303.96016</v>
      </c>
      <c r="AR36" s="90"/>
      <c r="AS36" s="84">
        <f>(AR36*$E36*$F36*$G36*$M36*$AS$11)</f>
        <v>0</v>
      </c>
      <c r="AT36" s="84"/>
      <c r="AU36" s="89">
        <f>(AT36*$E36*$F36*$G36*$M36*$AU$11)</f>
        <v>0</v>
      </c>
      <c r="AV36" s="84"/>
      <c r="AW36" s="84">
        <f>(AV36*$E36*$F36*$G36*$L36*$AW$11)</f>
        <v>0</v>
      </c>
      <c r="AX36" s="84"/>
      <c r="AY36" s="84">
        <f>(AX36*$E36*$F36*$G36*$L36*$AY$11)</f>
        <v>0</v>
      </c>
      <c r="AZ36" s="84"/>
      <c r="BA36" s="84">
        <f>(AZ36*$E36*$F36*$G36*$L36*$BA$11)</f>
        <v>0</v>
      </c>
      <c r="BB36" s="84"/>
      <c r="BC36" s="84">
        <f>(BB36*$E36*$F36*$G36*$L36*$BC$11)</f>
        <v>0</v>
      </c>
      <c r="BD36" s="84"/>
      <c r="BE36" s="85">
        <f>(BD36*$E36*$F36*$G36*$L36*$BE$11)</f>
        <v>0</v>
      </c>
      <c r="BF36" s="84"/>
      <c r="BG36" s="85">
        <f>(BF36*$E36*$F36*$G36*$L36*$BG$11)</f>
        <v>0</v>
      </c>
      <c r="BH36" s="84">
        <v>2</v>
      </c>
      <c r="BI36" s="84">
        <f>(BH36*$E36*$F36*$G36*$L36*$BI$11)</f>
        <v>175384.23839999997</v>
      </c>
      <c r="BJ36" s="84">
        <v>5</v>
      </c>
      <c r="BK36" s="84">
        <f>(BJ36*$E36*$F36*$G36*$M36*$BK$11)</f>
        <v>482306.6556</v>
      </c>
      <c r="BL36" s="84">
        <v>3</v>
      </c>
      <c r="BM36" s="84">
        <f>(BL36*$E36*$F36*$G36*$M36*$BM$11)</f>
        <v>263076.35759999993</v>
      </c>
      <c r="BN36" s="84"/>
      <c r="BO36" s="85">
        <f>(BN36*$E36*$F36*$G36*$M36*$BO$11)</f>
        <v>0</v>
      </c>
      <c r="BP36" s="96">
        <v>2</v>
      </c>
      <c r="BQ36" s="84">
        <f>(BP36*$E36*$F36*$G36*$M36*$BQ$11)</f>
        <v>175384.23839999997</v>
      </c>
      <c r="BR36" s="84">
        <v>2</v>
      </c>
      <c r="BS36" s="84">
        <f>(BR36*$E36*$F36*$G36*$M36*$BS$11)</f>
        <v>157845.81455999997</v>
      </c>
      <c r="BT36" s="84"/>
      <c r="BU36" s="85">
        <f>(BT36*$E36*$F36*$G36*$M36*$BU$11)</f>
        <v>0</v>
      </c>
      <c r="BV36" s="84">
        <v>5</v>
      </c>
      <c r="BW36" s="89">
        <f>(BV36*$E36*$F36*$G36*$M36*$BW$11)</f>
        <v>526152.71519999998</v>
      </c>
      <c r="BX36" s="84"/>
      <c r="BY36" s="84">
        <f>(BX36*$E36*$F36*$G36*$L36*$BY$11)</f>
        <v>0</v>
      </c>
      <c r="BZ36" s="84"/>
      <c r="CA36" s="84">
        <f>(BZ36*$E36*$F36*$G36*$L36*$CA$11)</f>
        <v>0</v>
      </c>
      <c r="CB36" s="84"/>
      <c r="CC36" s="84">
        <f>(CB36*$E36*$F36*$G36*$L36*$CC$11)</f>
        <v>0</v>
      </c>
      <c r="CD36" s="84"/>
      <c r="CE36" s="84">
        <f>(CD36*$E36*$F36*$G36*$M36*$CE$11)</f>
        <v>0</v>
      </c>
      <c r="CF36" s="84"/>
      <c r="CG36" s="84">
        <f t="shared" ref="CG36:CG40" si="21">(CF36*$E36*$F36*$G36*$L36*CG$11)</f>
        <v>0</v>
      </c>
      <c r="CH36" s="84">
        <v>3</v>
      </c>
      <c r="CI36" s="85">
        <f>(CH36*$E36*$F36*$G36*$L36*$CI$11)</f>
        <v>175384.23839999997</v>
      </c>
      <c r="CJ36" s="84"/>
      <c r="CK36" s="85">
        <f>(CJ36*$E36*$F36*$G36*$L36*$CK$11)</f>
        <v>0</v>
      </c>
      <c r="CL36" s="84">
        <v>18</v>
      </c>
      <c r="CM36" s="84">
        <f>(CL36*$E36*$F36*$G36*$L36*$CM$11)</f>
        <v>1315381.7879999997</v>
      </c>
      <c r="CN36" s="84">
        <v>1</v>
      </c>
      <c r="CO36" s="84">
        <f>(CN36*$E36*$F36*$G36*$L36*$CO$11)</f>
        <v>73076.765999999989</v>
      </c>
      <c r="CP36" s="84"/>
      <c r="CQ36" s="84">
        <f>(CP36*$E36*$F36*$G36*$L36*$CQ$11)</f>
        <v>0</v>
      </c>
      <c r="CR36" s="84">
        <v>3</v>
      </c>
      <c r="CS36" s="84">
        <f>(CR36*$E36*$F36*$G36*$M36*$CS$11)</f>
        <v>263076.35759999993</v>
      </c>
      <c r="CT36" s="84"/>
      <c r="CU36" s="84">
        <f>(CT36*$E36*$F36*$G36*$M36*$CU$11)</f>
        <v>0</v>
      </c>
      <c r="CV36" s="84">
        <v>2</v>
      </c>
      <c r="CW36" s="84">
        <f>(CV36*$E36*$F36*$G36*$M36*$CW$11)</f>
        <v>175384.23839999997</v>
      </c>
      <c r="CX36" s="90">
        <v>15</v>
      </c>
      <c r="CY36" s="84">
        <f>(CX36*$E36*$F36*$G36*$M36*$CY$11)</f>
        <v>1183843.6091999998</v>
      </c>
      <c r="CZ36" s="84"/>
      <c r="DA36" s="89">
        <f t="shared" ref="DA36:DA40" si="22">(CZ36*$E36*$F36*$G36*$M36*DA$11)</f>
        <v>0</v>
      </c>
      <c r="DB36" s="84"/>
      <c r="DC36" s="84">
        <f>(DB36*$E36*$F36*$G36*$M36*$DC$11)</f>
        <v>0</v>
      </c>
      <c r="DD36" s="91"/>
      <c r="DE36" s="84">
        <f>(DD36*$E36*$F36*$G36*$M36*$DE$11)</f>
        <v>0</v>
      </c>
      <c r="DF36" s="84">
        <v>3</v>
      </c>
      <c r="DG36" s="84">
        <f>(DF36*$E36*$F36*$G36*$M36*$DG$11)</f>
        <v>263076.35759999993</v>
      </c>
      <c r="DH36" s="84"/>
      <c r="DI36" s="84">
        <f>(DH36*$E36*$F36*$G36*$N36*$DI$11)</f>
        <v>0</v>
      </c>
      <c r="DJ36" s="84">
        <v>1</v>
      </c>
      <c r="DK36" s="92">
        <f>(DJ36*$E36*$F36*$G36*$O36*$DK$11)</f>
        <v>134148.06329999998</v>
      </c>
      <c r="DL36" s="89"/>
      <c r="DM36" s="89"/>
      <c r="DN36" s="85">
        <f t="shared" si="20"/>
        <v>443</v>
      </c>
      <c r="DO36" s="85">
        <f t="shared" si="20"/>
        <v>36586300.479420006</v>
      </c>
    </row>
    <row r="37" spans="1:119" ht="22.5" customHeight="1" x14ac:dyDescent="0.25">
      <c r="A37" s="73"/>
      <c r="B37" s="78">
        <v>20</v>
      </c>
      <c r="C37" s="79" t="s">
        <v>171</v>
      </c>
      <c r="D37" s="80" t="s">
        <v>172</v>
      </c>
      <c r="E37" s="74">
        <v>25969</v>
      </c>
      <c r="F37" s="81">
        <v>0.86</v>
      </c>
      <c r="G37" s="76">
        <v>1</v>
      </c>
      <c r="H37" s="77"/>
      <c r="I37" s="77"/>
      <c r="J37" s="77"/>
      <c r="K37" s="51"/>
      <c r="L37" s="82">
        <v>1.4</v>
      </c>
      <c r="M37" s="82">
        <v>1.68</v>
      </c>
      <c r="N37" s="82">
        <v>2.23</v>
      </c>
      <c r="O37" s="83">
        <v>2.57</v>
      </c>
      <c r="P37" s="84">
        <v>31</v>
      </c>
      <c r="Q37" s="84">
        <f>(P37*$E37*$F37*$G37*$L37*$Q$11)</f>
        <v>1066193.6516</v>
      </c>
      <c r="R37" s="84">
        <v>6</v>
      </c>
      <c r="S37" s="84">
        <f>(R37*$E37*$F37*$G37*$L37*$S$11)</f>
        <v>206360.06160000002</v>
      </c>
      <c r="T37" s="84">
        <v>6</v>
      </c>
      <c r="U37" s="84">
        <f>(T37*$E37*$F37*$G37*$L37*$U$11)</f>
        <v>234500.07</v>
      </c>
      <c r="V37" s="84"/>
      <c r="W37" s="85">
        <f>(V37*$E37*$F37*$G37*$L37*$W$11)</f>
        <v>0</v>
      </c>
      <c r="X37" s="84"/>
      <c r="Y37" s="84">
        <f>(X37*$E37*$F37*$G37*$L37*$Y$11)</f>
        <v>0</v>
      </c>
      <c r="Z37" s="84"/>
      <c r="AA37" s="84"/>
      <c r="AB37" s="84"/>
      <c r="AC37" s="84">
        <f>(AB37*$E37*$F37*$G37*$L37*$AC$11)</f>
        <v>0</v>
      </c>
      <c r="AD37" s="84"/>
      <c r="AE37" s="84"/>
      <c r="AF37" s="84">
        <v>40</v>
      </c>
      <c r="AG37" s="84">
        <f>(AF37*$E37*$F37*$G37*$L37*$AG$11)</f>
        <v>1375733.7439999999</v>
      </c>
      <c r="AH37" s="84"/>
      <c r="AI37" s="84"/>
      <c r="AJ37" s="86"/>
      <c r="AK37" s="84">
        <f>(AJ37*$E37*$F37*$G37*$L37*$AK$11)</f>
        <v>0</v>
      </c>
      <c r="AL37" s="84">
        <v>15</v>
      </c>
      <c r="AM37" s="85">
        <f>(AL37*$E37*$F37*$G37*$L37*$AM$11)</f>
        <v>515900.15399999998</v>
      </c>
      <c r="AN37" s="84">
        <v>25</v>
      </c>
      <c r="AO37" s="84">
        <f>(AN37*$E37*$F37*$G37*$L37*$AO$11)</f>
        <v>859833.59</v>
      </c>
      <c r="AP37" s="84">
        <v>16</v>
      </c>
      <c r="AQ37" s="84">
        <f>(AP37*$E37*$F37*$G37*$M37*$AQ$11)</f>
        <v>660352.19712000003</v>
      </c>
      <c r="AR37" s="90"/>
      <c r="AS37" s="84">
        <f>(AR37*$E37*$F37*$G37*$M37*$AS$11)</f>
        <v>0</v>
      </c>
      <c r="AT37" s="84">
        <v>1</v>
      </c>
      <c r="AU37" s="89">
        <f>(AT37*$E37*$F37*$G37*$M37*$AU$11)</f>
        <v>41272.012320000002</v>
      </c>
      <c r="AV37" s="84"/>
      <c r="AW37" s="84">
        <f>(AV37*$E37*$F37*$G37*$L37*$AW$11)</f>
        <v>0</v>
      </c>
      <c r="AX37" s="84">
        <v>0</v>
      </c>
      <c r="AY37" s="84">
        <f>(AX37*$E37*$F37*$G37*$L37*$AY$11)</f>
        <v>0</v>
      </c>
      <c r="AZ37" s="84"/>
      <c r="BA37" s="84">
        <f>(AZ37*$E37*$F37*$G37*$L37*$BA$11)</f>
        <v>0</v>
      </c>
      <c r="BB37" s="84"/>
      <c r="BC37" s="84">
        <f>(BB37*$E37*$F37*$G37*$L37*$BC$11)</f>
        <v>0</v>
      </c>
      <c r="BD37" s="84"/>
      <c r="BE37" s="85">
        <f>(BD37*$E37*$F37*$G37*$L37*$BE$11)</f>
        <v>0</v>
      </c>
      <c r="BF37" s="84"/>
      <c r="BG37" s="85">
        <f>(BF37*$E37*$F37*$G37*$L37*$BG$11)</f>
        <v>0</v>
      </c>
      <c r="BH37" s="84">
        <v>7</v>
      </c>
      <c r="BI37" s="84">
        <f>(BH37*$E37*$F37*$G37*$L37*$BI$11)</f>
        <v>262640.0784</v>
      </c>
      <c r="BJ37" s="84">
        <v>24</v>
      </c>
      <c r="BK37" s="84">
        <f>(BJ37*$E37*$F37*$G37*$M37*$BK$11)</f>
        <v>990528.29568000021</v>
      </c>
      <c r="BL37" s="84"/>
      <c r="BM37" s="84">
        <f>(BL37*$E37*$F37*$G37*$M37*$BM$11)</f>
        <v>0</v>
      </c>
      <c r="BN37" s="84"/>
      <c r="BO37" s="85">
        <f>(BN37*$E37*$F37*$G37*$M37*$BO$11)</f>
        <v>0</v>
      </c>
      <c r="BP37" s="96">
        <v>6</v>
      </c>
      <c r="BQ37" s="84">
        <f>(BP37*$E37*$F37*$G37*$M37*$BQ$11)</f>
        <v>225120.06720000002</v>
      </c>
      <c r="BR37" s="84">
        <v>5</v>
      </c>
      <c r="BS37" s="84">
        <f>(BR37*$E37*$F37*$G37*$M37*$BS$11)</f>
        <v>168840.05039999998</v>
      </c>
      <c r="BT37" s="84">
        <v>15</v>
      </c>
      <c r="BU37" s="85">
        <f>(BT37*$E37*$F37*$G37*$M37*$BU$11)</f>
        <v>675360.20159999991</v>
      </c>
      <c r="BV37" s="84">
        <v>8</v>
      </c>
      <c r="BW37" s="89">
        <f>(BV37*$E37*$F37*$G37*$M37*$BW$11)</f>
        <v>360192.10752000002</v>
      </c>
      <c r="BX37" s="84"/>
      <c r="BY37" s="84">
        <f>(BX37*$E37*$F37*$G37*$L37*$BY$11)</f>
        <v>0</v>
      </c>
      <c r="BZ37" s="84"/>
      <c r="CA37" s="84">
        <f>(BZ37*$E37*$F37*$G37*$L37*$CA$11)</f>
        <v>0</v>
      </c>
      <c r="CB37" s="84"/>
      <c r="CC37" s="84">
        <f>(CB37*$E37*$F37*$G37*$L37*$CC$11)</f>
        <v>0</v>
      </c>
      <c r="CD37" s="84">
        <v>10</v>
      </c>
      <c r="CE37" s="84">
        <f>(CD37*$E37*$F37*$G37*$M37*$CE$11)</f>
        <v>375200.11199999996</v>
      </c>
      <c r="CF37" s="84"/>
      <c r="CG37" s="84">
        <f t="shared" si="21"/>
        <v>0</v>
      </c>
      <c r="CH37" s="84"/>
      <c r="CI37" s="85">
        <f>(CH37*$E37*$F37*$G37*$L37*$CI$11)</f>
        <v>0</v>
      </c>
      <c r="CJ37" s="84"/>
      <c r="CK37" s="85">
        <f>(CJ37*$E37*$F37*$G37*$L37*$CK$11)</f>
        <v>0</v>
      </c>
      <c r="CL37" s="84">
        <v>12</v>
      </c>
      <c r="CM37" s="84">
        <f>(CL37*$E37*$F37*$G37*$L37*$CM$11)</f>
        <v>375200.11200000002</v>
      </c>
      <c r="CN37" s="84">
        <v>9</v>
      </c>
      <c r="CO37" s="84">
        <f>(CN37*$E37*$F37*$G37*$L37*$CO$11)</f>
        <v>281400.08399999997</v>
      </c>
      <c r="CP37" s="84"/>
      <c r="CQ37" s="84">
        <f>(CP37*$E37*$F37*$G37*$L37*$CQ$11)</f>
        <v>0</v>
      </c>
      <c r="CR37" s="84">
        <v>14</v>
      </c>
      <c r="CS37" s="84">
        <f>(CR37*$E37*$F37*$G37*$M37*$CS$11)</f>
        <v>525280.1568</v>
      </c>
      <c r="CT37" s="84">
        <v>5</v>
      </c>
      <c r="CU37" s="84">
        <f>(CT37*$E37*$F37*$G37*$M37*$CU$11)</f>
        <v>187600.05599999998</v>
      </c>
      <c r="CV37" s="84">
        <v>4</v>
      </c>
      <c r="CW37" s="84">
        <f>(CV37*$E37*$F37*$G37*$M37*$CW$11)</f>
        <v>150080.0448</v>
      </c>
      <c r="CX37" s="90">
        <v>20</v>
      </c>
      <c r="CY37" s="84">
        <f>(CX37*$E37*$F37*$G37*$M37*$CY$11)</f>
        <v>675360.20159999991</v>
      </c>
      <c r="CZ37" s="84"/>
      <c r="DA37" s="89">
        <f t="shared" si="22"/>
        <v>0</v>
      </c>
      <c r="DB37" s="84"/>
      <c r="DC37" s="84">
        <f>(DB37*$E37*$F37*$G37*$M37*$DC$11)</f>
        <v>0</v>
      </c>
      <c r="DD37" s="91">
        <v>2</v>
      </c>
      <c r="DE37" s="84">
        <f>(DD37*$E37*$F37*$G37*$M37*$DE$11)</f>
        <v>75040.022400000002</v>
      </c>
      <c r="DF37" s="84">
        <v>32</v>
      </c>
      <c r="DG37" s="84">
        <f>(DF37*$E37*$F37*$G37*$M37*$DG$11)</f>
        <v>1200640.3584</v>
      </c>
      <c r="DH37" s="84">
        <v>2</v>
      </c>
      <c r="DI37" s="84">
        <f>(DH37*$E37*$F37*$G37*$N37*$DI$11)</f>
        <v>99606.696400000001</v>
      </c>
      <c r="DJ37" s="84">
        <v>5</v>
      </c>
      <c r="DK37" s="92">
        <f>(DJ37*$E37*$F37*$G37*$O37*$DK$11)</f>
        <v>286983.41899999999</v>
      </c>
      <c r="DL37" s="89"/>
      <c r="DM37" s="89"/>
      <c r="DN37" s="85">
        <f t="shared" si="20"/>
        <v>320</v>
      </c>
      <c r="DO37" s="85">
        <f t="shared" si="20"/>
        <v>11875217.544840001</v>
      </c>
    </row>
    <row r="38" spans="1:119" ht="22.5" customHeight="1" x14ac:dyDescent="0.25">
      <c r="A38" s="73"/>
      <c r="B38" s="78">
        <v>21</v>
      </c>
      <c r="C38" s="79" t="s">
        <v>173</v>
      </c>
      <c r="D38" s="80" t="s">
        <v>174</v>
      </c>
      <c r="E38" s="74">
        <v>25969</v>
      </c>
      <c r="F38" s="81">
        <v>1.21</v>
      </c>
      <c r="G38" s="76">
        <v>1</v>
      </c>
      <c r="H38" s="77"/>
      <c r="I38" s="77"/>
      <c r="J38" s="77"/>
      <c r="K38" s="51"/>
      <c r="L38" s="82">
        <v>1.4</v>
      </c>
      <c r="M38" s="82">
        <v>1.68</v>
      </c>
      <c r="N38" s="82">
        <v>2.23</v>
      </c>
      <c r="O38" s="83">
        <v>2.57</v>
      </c>
      <c r="P38" s="84">
        <v>152</v>
      </c>
      <c r="Q38" s="84">
        <f>(P38*$E38*$F38*$G38*$L38*$Q$11)</f>
        <v>7355376.4591999995</v>
      </c>
      <c r="R38" s="84">
        <v>12</v>
      </c>
      <c r="S38" s="84">
        <f>(R38*$E38*$F38*$G38*$L38*$S$11)</f>
        <v>580687.6152</v>
      </c>
      <c r="T38" s="84">
        <v>1</v>
      </c>
      <c r="U38" s="84">
        <f>(T38*$E38*$F38*$G38*$L38*$U$11)</f>
        <v>54989.357499999998</v>
      </c>
      <c r="V38" s="84"/>
      <c r="W38" s="85">
        <f>(V38*$E38*$F38*$G38*$L38*$W$11)</f>
        <v>0</v>
      </c>
      <c r="X38" s="84">
        <v>1</v>
      </c>
      <c r="Y38" s="84">
        <f>(X38*$E38*$F38*$G38*$L38*$Y$11)</f>
        <v>61588.080399999992</v>
      </c>
      <c r="Z38" s="84"/>
      <c r="AA38" s="84"/>
      <c r="AB38" s="84"/>
      <c r="AC38" s="84">
        <f>(AB38*$E38*$F38*$G38*$L38*$AC$11)</f>
        <v>0</v>
      </c>
      <c r="AD38" s="84"/>
      <c r="AE38" s="84"/>
      <c r="AF38" s="84">
        <v>100</v>
      </c>
      <c r="AG38" s="84">
        <f>(AF38*$E38*$F38*$G38*$L38*$AG$11)</f>
        <v>4839063.46</v>
      </c>
      <c r="AH38" s="84"/>
      <c r="AI38" s="84"/>
      <c r="AJ38" s="86"/>
      <c r="AK38" s="84">
        <f>(AJ38*$E38*$F38*$G38*$L38*$AK$11)</f>
        <v>0</v>
      </c>
      <c r="AL38" s="84">
        <v>61</v>
      </c>
      <c r="AM38" s="85">
        <f>(AL38*$E38*$F38*$G38*$L38*$AM$11)</f>
        <v>2951828.7105999999</v>
      </c>
      <c r="AN38" s="84">
        <v>185</v>
      </c>
      <c r="AO38" s="84">
        <f>(AN38*$E38*$F38*$G38*$L38*$AO$11)</f>
        <v>8952267.4009999987</v>
      </c>
      <c r="AP38" s="84">
        <v>40</v>
      </c>
      <c r="AQ38" s="84">
        <f>(AP38*$E38*$F38*$G38*$M38*$AQ$11)</f>
        <v>2322750.4608</v>
      </c>
      <c r="AR38" s="90"/>
      <c r="AS38" s="84">
        <f>(AR38*$E38*$F38*$G38*$M38*$AS$11)</f>
        <v>0</v>
      </c>
      <c r="AT38" s="84">
        <v>3</v>
      </c>
      <c r="AU38" s="89">
        <f>(AT38*$E38*$F38*$G38*$M38*$AU$11)</f>
        <v>174206.28456</v>
      </c>
      <c r="AV38" s="84"/>
      <c r="AW38" s="84">
        <f>(AV38*$E38*$F38*$G38*$L38*$AW$11)</f>
        <v>0</v>
      </c>
      <c r="AX38" s="84">
        <v>0</v>
      </c>
      <c r="AY38" s="84">
        <f>(AX38*$E38*$F38*$G38*$L38*$AY$11)</f>
        <v>0</v>
      </c>
      <c r="AZ38" s="84"/>
      <c r="BA38" s="84">
        <f>(AZ38*$E38*$F38*$G38*$L38*$BA$11)</f>
        <v>0</v>
      </c>
      <c r="BB38" s="84"/>
      <c r="BC38" s="84">
        <f>(BB38*$E38*$F38*$G38*$L38*$BC$11)</f>
        <v>0</v>
      </c>
      <c r="BD38" s="84"/>
      <c r="BE38" s="85">
        <f>(BD38*$E38*$F38*$G38*$L38*$BE$11)</f>
        <v>0</v>
      </c>
      <c r="BF38" s="84"/>
      <c r="BG38" s="85">
        <f>(BF38*$E38*$F38*$G38*$L38*$BG$11)</f>
        <v>0</v>
      </c>
      <c r="BH38" s="84"/>
      <c r="BI38" s="84">
        <f>(BH38*$E38*$F38*$G38*$L38*$BI$11)</f>
        <v>0</v>
      </c>
      <c r="BJ38" s="84">
        <v>66</v>
      </c>
      <c r="BK38" s="84">
        <f>(BJ38*$E38*$F38*$G38*$M38*$BK$11)</f>
        <v>3832538.2603199999</v>
      </c>
      <c r="BL38" s="84"/>
      <c r="BM38" s="84">
        <f>(BL38*$E38*$F38*$G38*$M38*$BM$11)</f>
        <v>0</v>
      </c>
      <c r="BN38" s="84"/>
      <c r="BO38" s="85">
        <f>(BN38*$E38*$F38*$G38*$M38*$BO$11)</f>
        <v>0</v>
      </c>
      <c r="BP38" s="96">
        <v>6</v>
      </c>
      <c r="BQ38" s="84">
        <f>(BP38*$E38*$F38*$G38*$M38*$BQ$11)</f>
        <v>316738.69919999997</v>
      </c>
      <c r="BR38" s="84">
        <v>14</v>
      </c>
      <c r="BS38" s="84">
        <f>(BR38*$E38*$F38*$G38*$M38*$BS$11)</f>
        <v>665151.26832000003</v>
      </c>
      <c r="BT38" s="84">
        <v>25</v>
      </c>
      <c r="BU38" s="85">
        <f>(BT38*$E38*$F38*$G38*$M38*$BU$11)</f>
        <v>1583693.4959999998</v>
      </c>
      <c r="BV38" s="84">
        <v>20</v>
      </c>
      <c r="BW38" s="89">
        <f>(BV38*$E38*$F38*$G38*$M38*$BW$11)</f>
        <v>1266954.7967999999</v>
      </c>
      <c r="BX38" s="84"/>
      <c r="BY38" s="84">
        <f>(BX38*$E38*$F38*$G38*$L38*$BY$11)</f>
        <v>0</v>
      </c>
      <c r="BZ38" s="84"/>
      <c r="CA38" s="84">
        <f>(BZ38*$E38*$F38*$G38*$L38*$CA$11)</f>
        <v>0</v>
      </c>
      <c r="CB38" s="84"/>
      <c r="CC38" s="84">
        <f>(CB38*$E38*$F38*$G38*$L38*$CC$11)</f>
        <v>0</v>
      </c>
      <c r="CD38" s="84">
        <v>18</v>
      </c>
      <c r="CE38" s="84">
        <f>(CD38*$E38*$F38*$G38*$M38*$CE$11)</f>
        <v>950216.09759999986</v>
      </c>
      <c r="CF38" s="84"/>
      <c r="CG38" s="84">
        <f t="shared" si="21"/>
        <v>0</v>
      </c>
      <c r="CH38" s="84"/>
      <c r="CI38" s="85">
        <f>(CH38*$E38*$F38*$G38*$L38*$CI$11)</f>
        <v>0</v>
      </c>
      <c r="CJ38" s="84"/>
      <c r="CK38" s="85">
        <f>(CJ38*$E38*$F38*$G38*$L38*$CK$11)</f>
        <v>0</v>
      </c>
      <c r="CL38" s="84">
        <v>8</v>
      </c>
      <c r="CM38" s="84">
        <f>(CL38*$E38*$F38*$G38*$L38*$CM$11)</f>
        <v>351931.88799999998</v>
      </c>
      <c r="CN38" s="84">
        <v>16</v>
      </c>
      <c r="CO38" s="84">
        <f>(CN38*$E38*$F38*$G38*$L38*$CO$11)</f>
        <v>703863.77599999995</v>
      </c>
      <c r="CP38" s="84">
        <v>15</v>
      </c>
      <c r="CQ38" s="84">
        <f>(CP38*$E38*$F38*$G38*$L38*$CQ$11)</f>
        <v>659872.28999999992</v>
      </c>
      <c r="CR38" s="84">
        <v>44</v>
      </c>
      <c r="CS38" s="84">
        <f>(CR38*$E38*$F38*$G38*$M38*$CS$11)</f>
        <v>2322750.4608</v>
      </c>
      <c r="CT38" s="84">
        <v>5</v>
      </c>
      <c r="CU38" s="84">
        <f>(CT38*$E38*$F38*$G38*$M38*$CU$11)</f>
        <v>263948.91599999997</v>
      </c>
      <c r="CV38" s="84">
        <v>25</v>
      </c>
      <c r="CW38" s="84">
        <f>(CV38*$E38*$F38*$G38*$M38*$CW$11)</f>
        <v>1319744.5799999998</v>
      </c>
      <c r="CX38" s="90">
        <v>15</v>
      </c>
      <c r="CY38" s="84">
        <f>(CX38*$E38*$F38*$G38*$M38*$CY$11)</f>
        <v>712662.07319999998</v>
      </c>
      <c r="CZ38" s="84"/>
      <c r="DA38" s="89">
        <f t="shared" si="22"/>
        <v>0</v>
      </c>
      <c r="DB38" s="84"/>
      <c r="DC38" s="84">
        <f>(DB38*$E38*$F38*$G38*$M38*$DC$11)</f>
        <v>0</v>
      </c>
      <c r="DD38" s="91"/>
      <c r="DE38" s="84">
        <f>(DD38*$E38*$F38*$G38*$M38*$DE$11)</f>
        <v>0</v>
      </c>
      <c r="DF38" s="84">
        <v>11</v>
      </c>
      <c r="DG38" s="84">
        <f>(DF38*$E38*$F38*$G38*$M38*$DG$11)</f>
        <v>580687.6152</v>
      </c>
      <c r="DH38" s="84"/>
      <c r="DI38" s="84">
        <f>(DH38*$E38*$F38*$G38*$N38*$DI$11)</f>
        <v>0</v>
      </c>
      <c r="DJ38" s="84">
        <v>3</v>
      </c>
      <c r="DK38" s="92">
        <f>(DJ38*$E38*$F38*$G38*$O38*$DK$11)</f>
        <v>242267.39789999998</v>
      </c>
      <c r="DL38" s="89"/>
      <c r="DM38" s="89"/>
      <c r="DN38" s="85">
        <f t="shared" si="20"/>
        <v>846</v>
      </c>
      <c r="DO38" s="85">
        <f t="shared" si="20"/>
        <v>43065779.444599994</v>
      </c>
    </row>
    <row r="39" spans="1:119" ht="22.5" customHeight="1" x14ac:dyDescent="0.25">
      <c r="A39" s="73"/>
      <c r="B39" s="78">
        <v>22</v>
      </c>
      <c r="C39" s="79" t="s">
        <v>175</v>
      </c>
      <c r="D39" s="80" t="s">
        <v>176</v>
      </c>
      <c r="E39" s="74">
        <v>25969</v>
      </c>
      <c r="F39" s="81">
        <v>0.87</v>
      </c>
      <c r="G39" s="76">
        <v>1</v>
      </c>
      <c r="H39" s="77"/>
      <c r="I39" s="77"/>
      <c r="J39" s="77"/>
      <c r="K39" s="51"/>
      <c r="L39" s="82">
        <v>1.4</v>
      </c>
      <c r="M39" s="82">
        <v>1.68</v>
      </c>
      <c r="N39" s="82">
        <v>2.23</v>
      </c>
      <c r="O39" s="83">
        <v>2.57</v>
      </c>
      <c r="P39" s="84">
        <v>262</v>
      </c>
      <c r="Q39" s="84">
        <f>(P39*$E39*$F39*$G39*$L39*$Q$11)</f>
        <v>9115835.7444000002</v>
      </c>
      <c r="R39" s="84">
        <v>105</v>
      </c>
      <c r="S39" s="84">
        <f>(R39*$E39*$F39*$G39*$L39*$S$11)</f>
        <v>3653292.9509999999</v>
      </c>
      <c r="T39" s="84">
        <v>4</v>
      </c>
      <c r="U39" s="84">
        <f>(T39*$E39*$F39*$G39*$L39*$U$11)</f>
        <v>158151.20999999996</v>
      </c>
      <c r="V39" s="84"/>
      <c r="W39" s="85">
        <f>(V39*$E39*$F39*$G39*$L39*$W$11)</f>
        <v>0</v>
      </c>
      <c r="X39" s="84"/>
      <c r="Y39" s="84">
        <f>(X39*$E39*$F39*$G39*$L39*$Y$11)</f>
        <v>0</v>
      </c>
      <c r="Z39" s="84"/>
      <c r="AA39" s="84"/>
      <c r="AB39" s="84"/>
      <c r="AC39" s="84">
        <f>(AB39*$E39*$F39*$G39*$L39*$AC$11)</f>
        <v>0</v>
      </c>
      <c r="AD39" s="84"/>
      <c r="AE39" s="84"/>
      <c r="AF39" s="84">
        <v>100</v>
      </c>
      <c r="AG39" s="84">
        <f>(AF39*$E39*$F39*$G39*$L39*$AG$11)</f>
        <v>3479326.62</v>
      </c>
      <c r="AH39" s="84"/>
      <c r="AI39" s="84"/>
      <c r="AJ39" s="86"/>
      <c r="AK39" s="84">
        <f>(AJ39*$E39*$F39*$G39*$L39*$AK$11)</f>
        <v>0</v>
      </c>
      <c r="AL39" s="84">
        <v>85</v>
      </c>
      <c r="AM39" s="85">
        <f>(AL39*$E39*$F39*$G39*$L39*$AM$11)</f>
        <v>2957427.6269999999</v>
      </c>
      <c r="AN39" s="84">
        <v>322</v>
      </c>
      <c r="AO39" s="84">
        <f>(AN39*$E39*$F39*$G39*$L39*$AO$11)</f>
        <v>11203431.716399999</v>
      </c>
      <c r="AP39" s="84">
        <v>428</v>
      </c>
      <c r="AQ39" s="84">
        <f>(AP39*$E39*$F39*$G39*$M39*$AQ$11)</f>
        <v>17869821.520320002</v>
      </c>
      <c r="AR39" s="90"/>
      <c r="AS39" s="84">
        <f>(AR39*$E39*$F39*$G39*$M39*$AS$11)</f>
        <v>0</v>
      </c>
      <c r="AT39" s="84">
        <v>17</v>
      </c>
      <c r="AU39" s="89">
        <f>(AT39*$E39*$F39*$G39*$M39*$AU$11)</f>
        <v>709782.63048000005</v>
      </c>
      <c r="AV39" s="84"/>
      <c r="AW39" s="84">
        <f>(AV39*$E39*$F39*$G39*$L39*$AW$11)</f>
        <v>0</v>
      </c>
      <c r="AX39" s="84"/>
      <c r="AY39" s="84">
        <f>(AX39*$E39*$F39*$G39*$L39*$AY$11)</f>
        <v>0</v>
      </c>
      <c r="AZ39" s="84"/>
      <c r="BA39" s="84">
        <f>(AZ39*$E39*$F39*$G39*$L39*$BA$11)</f>
        <v>0</v>
      </c>
      <c r="BB39" s="84"/>
      <c r="BC39" s="84">
        <f>(BB39*$E39*$F39*$G39*$L39*$BC$11)</f>
        <v>0</v>
      </c>
      <c r="BD39" s="84"/>
      <c r="BE39" s="85">
        <f>(BD39*$E39*$F39*$G39*$L39*$BE$11)</f>
        <v>0</v>
      </c>
      <c r="BF39" s="84"/>
      <c r="BG39" s="85">
        <f>(BF39*$E39*$F39*$G39*$L39*$BG$11)</f>
        <v>0</v>
      </c>
      <c r="BH39" s="84">
        <v>60</v>
      </c>
      <c r="BI39" s="84">
        <f>(BH39*$E39*$F39*$G39*$L39*$BI$11)</f>
        <v>2277377.4240000001</v>
      </c>
      <c r="BJ39" s="84">
        <v>279</v>
      </c>
      <c r="BK39" s="84">
        <f>(BJ39*$E39*$F39*$G39*$M39*$BK$11)</f>
        <v>11648785.523760002</v>
      </c>
      <c r="BL39" s="84"/>
      <c r="BM39" s="84">
        <f>(BL39*$E39*$F39*$G39*$M39*$BM$11)</f>
        <v>0</v>
      </c>
      <c r="BN39" s="84"/>
      <c r="BO39" s="85">
        <f>(BN39*$E39*$F39*$G39*$M39*$BO$11)</f>
        <v>0</v>
      </c>
      <c r="BP39" s="96">
        <v>10</v>
      </c>
      <c r="BQ39" s="84">
        <f>(BP39*$E39*$F39*$G39*$M39*$BQ$11)</f>
        <v>379562.90399999998</v>
      </c>
      <c r="BR39" s="84">
        <v>42</v>
      </c>
      <c r="BS39" s="84">
        <f>(BR39*$E39*$F39*$G39*$M39*$BS$11)</f>
        <v>1434747.77712</v>
      </c>
      <c r="BT39" s="84">
        <v>45</v>
      </c>
      <c r="BU39" s="85">
        <f>(BT39*$E39*$F39*$G39*$M39*$BU$11)</f>
        <v>2049639.6815999998</v>
      </c>
      <c r="BV39" s="84">
        <v>85</v>
      </c>
      <c r="BW39" s="89">
        <f>(BV39*$E39*$F39*$G39*$M39*$BW$11)</f>
        <v>3871541.6207999997</v>
      </c>
      <c r="BX39" s="84"/>
      <c r="BY39" s="84">
        <f>(BX39*$E39*$F39*$G39*$L39*$BY$11)</f>
        <v>0</v>
      </c>
      <c r="BZ39" s="84"/>
      <c r="CA39" s="84">
        <f>(BZ39*$E39*$F39*$G39*$L39*$CA$11)</f>
        <v>0</v>
      </c>
      <c r="CB39" s="84"/>
      <c r="CC39" s="84">
        <f>(CB39*$E39*$F39*$G39*$L39*$CC$11)</f>
        <v>0</v>
      </c>
      <c r="CD39" s="84">
        <v>51</v>
      </c>
      <c r="CE39" s="84">
        <f>(CD39*$E39*$F39*$G39*$M39*$CE$11)</f>
        <v>1935770.8104000001</v>
      </c>
      <c r="CF39" s="84"/>
      <c r="CG39" s="84">
        <f t="shared" si="21"/>
        <v>0</v>
      </c>
      <c r="CH39" s="84">
        <v>8</v>
      </c>
      <c r="CI39" s="85">
        <f>(CH39*$E39*$F39*$G39*$L39*$CI$11)</f>
        <v>202433.54879999999</v>
      </c>
      <c r="CJ39" s="84">
        <v>15</v>
      </c>
      <c r="CK39" s="85">
        <f>(CJ39*$E39*$F39*$G39*$L39*$CK$11)</f>
        <v>379562.90400000004</v>
      </c>
      <c r="CL39" s="84">
        <v>54</v>
      </c>
      <c r="CM39" s="84">
        <f>(CL39*$E39*$F39*$G39*$L39*$CM$11)</f>
        <v>1708033.0679999997</v>
      </c>
      <c r="CN39" s="84">
        <v>72</v>
      </c>
      <c r="CO39" s="84">
        <f>(CN39*$E39*$F39*$G39*$L39*$CO$11)</f>
        <v>2277377.4239999996</v>
      </c>
      <c r="CP39" s="84">
        <v>113</v>
      </c>
      <c r="CQ39" s="84">
        <f>(CP39*$E39*$F39*$G39*$L39*$CQ$11)</f>
        <v>3574217.3459999999</v>
      </c>
      <c r="CR39" s="84">
        <v>110</v>
      </c>
      <c r="CS39" s="84">
        <f>(CR39*$E39*$F39*$G39*$M39*$CS$11)</f>
        <v>4175191.9439999997</v>
      </c>
      <c r="CT39" s="84"/>
      <c r="CU39" s="84">
        <f>(CT39*$E39*$F39*$G39*$M39*$CU$11)</f>
        <v>0</v>
      </c>
      <c r="CV39" s="84">
        <v>110</v>
      </c>
      <c r="CW39" s="84">
        <f>(CV39*$E39*$F39*$G39*$M39*$CW$11)</f>
        <v>4175191.9439999997</v>
      </c>
      <c r="CX39" s="90">
        <v>100</v>
      </c>
      <c r="CY39" s="84">
        <f>(CX39*$E39*$F39*$G39*$M39*$CY$11)</f>
        <v>3416066.1359999999</v>
      </c>
      <c r="CZ39" s="84"/>
      <c r="DA39" s="89">
        <f t="shared" si="22"/>
        <v>0</v>
      </c>
      <c r="DB39" s="84"/>
      <c r="DC39" s="84">
        <f>(DB39*$E39*$F39*$G39*$M39*$DC$11)</f>
        <v>0</v>
      </c>
      <c r="DD39" s="91">
        <v>27</v>
      </c>
      <c r="DE39" s="84">
        <f>(DD39*$E39*$F39*$G39*$M39*$DE$11)</f>
        <v>1024819.8407999999</v>
      </c>
      <c r="DF39" s="84">
        <v>60</v>
      </c>
      <c r="DG39" s="84">
        <f>(DF39*$E39*$F39*$G39*$M39*$DG$11)</f>
        <v>2277377.4240000001</v>
      </c>
      <c r="DH39" s="84">
        <v>10</v>
      </c>
      <c r="DI39" s="84">
        <f>(DH39*$E39*$F39*$G39*$N39*$DI$11)</f>
        <v>503824.56899999996</v>
      </c>
      <c r="DJ39" s="84">
        <v>12</v>
      </c>
      <c r="DK39" s="92">
        <f>(DJ39*$E39*$F39*$G39*$O39*$DK$11)</f>
        <v>696769.04519999993</v>
      </c>
      <c r="DL39" s="89"/>
      <c r="DM39" s="89"/>
      <c r="DN39" s="85">
        <f t="shared" si="20"/>
        <v>2586</v>
      </c>
      <c r="DO39" s="85">
        <f t="shared" si="20"/>
        <v>97155360.955080003</v>
      </c>
    </row>
    <row r="40" spans="1:119" ht="33" customHeight="1" x14ac:dyDescent="0.25">
      <c r="A40" s="73"/>
      <c r="B40" s="78">
        <v>23</v>
      </c>
      <c r="C40" s="79" t="s">
        <v>177</v>
      </c>
      <c r="D40" s="80" t="s">
        <v>178</v>
      </c>
      <c r="E40" s="74">
        <v>25969</v>
      </c>
      <c r="F40" s="100">
        <v>4.1900000000000004</v>
      </c>
      <c r="G40" s="101">
        <v>0.8</v>
      </c>
      <c r="H40" s="102"/>
      <c r="I40" s="102"/>
      <c r="J40" s="102"/>
      <c r="K40" s="51"/>
      <c r="L40" s="82">
        <v>1.4</v>
      </c>
      <c r="M40" s="82">
        <v>1.68</v>
      </c>
      <c r="N40" s="82">
        <v>2.23</v>
      </c>
      <c r="O40" s="83">
        <v>2.57</v>
      </c>
      <c r="P40" s="84">
        <v>1</v>
      </c>
      <c r="Q40" s="84">
        <f>(P40*$E40*$F40*$G40*$L40*$Q$11)</f>
        <v>134054.05552000002</v>
      </c>
      <c r="R40" s="84"/>
      <c r="S40" s="84">
        <f>(R40*$E40*$F40*$G40*$L40*$S$11)</f>
        <v>0</v>
      </c>
      <c r="T40" s="84">
        <v>1</v>
      </c>
      <c r="U40" s="84">
        <f>(T40*$E40*$F40*$G40*$L40*$U$11)</f>
        <v>152334.15400000001</v>
      </c>
      <c r="V40" s="84"/>
      <c r="W40" s="85">
        <f>(V40*$E40*$F40*$G40*$L40*$W$11)</f>
        <v>0</v>
      </c>
      <c r="X40" s="84"/>
      <c r="Y40" s="84">
        <f>(X40*$E40*$F40*$G40*$L40*$Y$11)</f>
        <v>0</v>
      </c>
      <c r="Z40" s="84"/>
      <c r="AA40" s="84"/>
      <c r="AB40" s="84"/>
      <c r="AC40" s="84">
        <f>(AB40*$E40*$F40*$G40*$L40*$AC$11)</f>
        <v>0</v>
      </c>
      <c r="AD40" s="84"/>
      <c r="AE40" s="84"/>
      <c r="AF40" s="84">
        <v>1</v>
      </c>
      <c r="AG40" s="84">
        <f>(AF40*$E40*$F40*$G40*$L40*$AG$11)</f>
        <v>134054.05552000002</v>
      </c>
      <c r="AH40" s="84"/>
      <c r="AI40" s="84"/>
      <c r="AJ40" s="86"/>
      <c r="AK40" s="84">
        <f>(AJ40*$E40*$F40*$G40*$L40*$AK$11)</f>
        <v>0</v>
      </c>
      <c r="AL40" s="84">
        <v>5</v>
      </c>
      <c r="AM40" s="85">
        <f>(AL40*$E40*$F40*$G40*$L40*$AM$11)</f>
        <v>670270.27760000015</v>
      </c>
      <c r="AN40" s="84"/>
      <c r="AO40" s="84">
        <f>(AN40*$E40*$F40*$G40*$L40*$AO$11)</f>
        <v>0</v>
      </c>
      <c r="AP40" s="84">
        <v>1</v>
      </c>
      <c r="AQ40" s="84">
        <f>(AP40*$E40*$F40*$G40*$M40*$AQ$11)</f>
        <v>160864.86662400005</v>
      </c>
      <c r="AR40" s="90"/>
      <c r="AS40" s="84">
        <f>(AR40*$E40*$F40*$G40*$M40*$AS$11)</f>
        <v>0</v>
      </c>
      <c r="AT40" s="84"/>
      <c r="AU40" s="89">
        <f>(AT40*$E40*$F40*$G40*$M40*$AU$11)</f>
        <v>0</v>
      </c>
      <c r="AV40" s="84"/>
      <c r="AW40" s="84">
        <f>(AV40*$E40*$F40*$G40*$L40*$AW$11)</f>
        <v>0</v>
      </c>
      <c r="AX40" s="84">
        <v>0</v>
      </c>
      <c r="AY40" s="84">
        <f>(AX40*$E40*$F40*$G40*$L40*$AY$11)</f>
        <v>0</v>
      </c>
      <c r="AZ40" s="84"/>
      <c r="BA40" s="84">
        <f>(AZ40*$E40*$F40*$G40*$L40*$BA$11)</f>
        <v>0</v>
      </c>
      <c r="BB40" s="84"/>
      <c r="BC40" s="84">
        <f>(BB40*$E40*$F40*$G40*$L40*$BC$11)</f>
        <v>0</v>
      </c>
      <c r="BD40" s="84"/>
      <c r="BE40" s="85">
        <f>(BD40*$E40*$F40*$G40*$L40*$BE$11)</f>
        <v>0</v>
      </c>
      <c r="BF40" s="84"/>
      <c r="BG40" s="85">
        <f>(BF40*$E40*$F40*$G40*$L40*$BG$11)</f>
        <v>0</v>
      </c>
      <c r="BH40" s="84"/>
      <c r="BI40" s="84">
        <f>(BH40*$E40*$F40*$G40*$L40*$BI$11)</f>
        <v>0</v>
      </c>
      <c r="BJ40" s="84">
        <v>1</v>
      </c>
      <c r="BK40" s="84">
        <f>(BJ40*$E40*$F40*$G40*$M40*$BK$11)</f>
        <v>160864.86662400005</v>
      </c>
      <c r="BL40" s="84"/>
      <c r="BM40" s="84">
        <f>(BL40*$E40*$F40*$G40*$M40*$BM$11)</f>
        <v>0</v>
      </c>
      <c r="BN40" s="84"/>
      <c r="BO40" s="85">
        <f>(BN40*$E40*$F40*$G40*$M40*$BO$11)</f>
        <v>0</v>
      </c>
      <c r="BP40" s="96">
        <v>2</v>
      </c>
      <c r="BQ40" s="84">
        <f>(BP40*$E40*$F40*$G40*$M40*$BQ$11)</f>
        <v>292481.57568000007</v>
      </c>
      <c r="BR40" s="84"/>
      <c r="BS40" s="84">
        <f>(BR40*$E40*$F40*$G40*$M40*$BS$11)</f>
        <v>0</v>
      </c>
      <c r="BT40" s="84"/>
      <c r="BU40" s="85">
        <f>(BT40*$E40*$F40*$G40*$M40*$BU$11)</f>
        <v>0</v>
      </c>
      <c r="BV40" s="84"/>
      <c r="BW40" s="89">
        <f>(BV40*$E40*$F40*$G40*$M40*$BW$11)</f>
        <v>0</v>
      </c>
      <c r="BX40" s="84"/>
      <c r="BY40" s="84">
        <f>(BX40*$E40*$F40*$G40*$L40*$BY$11)</f>
        <v>0</v>
      </c>
      <c r="BZ40" s="84"/>
      <c r="CA40" s="84">
        <f>(BZ40*$E40*$F40*$G40*$L40*$CA$11)</f>
        <v>0</v>
      </c>
      <c r="CB40" s="84"/>
      <c r="CC40" s="84">
        <f>(CB40*$E40*$F40*$G40*$L40*$CC$11)</f>
        <v>0</v>
      </c>
      <c r="CD40" s="103"/>
      <c r="CE40" s="84">
        <f>(CD40*$E40*$F40*$G40*$M40*$CE$11)</f>
        <v>0</v>
      </c>
      <c r="CF40" s="84"/>
      <c r="CG40" s="84">
        <f t="shared" si="21"/>
        <v>0</v>
      </c>
      <c r="CH40" s="84"/>
      <c r="CI40" s="85">
        <f>(CH40*$E40*$F40*$G40*$L40*$CI$11)</f>
        <v>0</v>
      </c>
      <c r="CJ40" s="84"/>
      <c r="CK40" s="85">
        <f>(CJ40*$E40*$F40*$G40*$L40*$CK$11)</f>
        <v>0</v>
      </c>
      <c r="CL40" s="84"/>
      <c r="CM40" s="84">
        <f>(CL40*$E40*$F40*$G40*$L40*$CM$11)</f>
        <v>0</v>
      </c>
      <c r="CN40" s="84"/>
      <c r="CO40" s="84">
        <f>(CN40*$E40*$F40*$G40*$L40*$CO$11)</f>
        <v>0</v>
      </c>
      <c r="CP40" s="84"/>
      <c r="CQ40" s="84">
        <f>(CP40*$E40*$F40*$G40*$L40*$CQ$11)</f>
        <v>0</v>
      </c>
      <c r="CR40" s="84"/>
      <c r="CS40" s="84">
        <f>(CR40*$E40*$F40*$G40*$M40*$CS$11)</f>
        <v>0</v>
      </c>
      <c r="CT40" s="84">
        <v>70</v>
      </c>
      <c r="CU40" s="84">
        <f>(CT40*$E40*$F40*$G40*$M40*$CU$11)</f>
        <v>10236855.148800001</v>
      </c>
      <c r="CV40" s="84"/>
      <c r="CW40" s="84">
        <f>(CV40*$E40*$F40*$G40*$M40*$CW$11)</f>
        <v>0</v>
      </c>
      <c r="CX40" s="90"/>
      <c r="CY40" s="84">
        <f>(CX40*$E40*$F40*$G40*$M40*$CY$11)</f>
        <v>0</v>
      </c>
      <c r="CZ40" s="84"/>
      <c r="DA40" s="89">
        <f t="shared" si="22"/>
        <v>0</v>
      </c>
      <c r="DB40" s="84"/>
      <c r="DC40" s="84">
        <f>(DB40*$E40*$F40*$G40*$M40*$DC$11)</f>
        <v>0</v>
      </c>
      <c r="DD40" s="91"/>
      <c r="DE40" s="84">
        <f>(DD40*$E40*$F40*$G40*$M40*$DE$11)</f>
        <v>0</v>
      </c>
      <c r="DF40" s="84"/>
      <c r="DG40" s="84">
        <f>(DF40*$E40*$F40*$G40*$M40*$DG$11)</f>
        <v>0</v>
      </c>
      <c r="DH40" s="84"/>
      <c r="DI40" s="84">
        <f>(DH40*$E40*$F40*$G40*$N40*$DI$11)</f>
        <v>0</v>
      </c>
      <c r="DJ40" s="84"/>
      <c r="DK40" s="92">
        <f>(DJ40*$E40*$F40*$G40*$O40*$DK$11)</f>
        <v>0</v>
      </c>
      <c r="DL40" s="89"/>
      <c r="DM40" s="89"/>
      <c r="DN40" s="85">
        <f t="shared" si="20"/>
        <v>82</v>
      </c>
      <c r="DO40" s="85">
        <f t="shared" si="20"/>
        <v>11941779.000368001</v>
      </c>
    </row>
    <row r="41" spans="1:119" ht="15.75" customHeight="1" x14ac:dyDescent="0.25">
      <c r="A41" s="196">
        <v>5</v>
      </c>
      <c r="B41" s="211"/>
      <c r="C41" s="212"/>
      <c r="D41" s="199" t="s">
        <v>179</v>
      </c>
      <c r="E41" s="200">
        <v>25969</v>
      </c>
      <c r="F41" s="213">
        <v>1.66</v>
      </c>
      <c r="G41" s="207"/>
      <c r="H41" s="77"/>
      <c r="I41" s="77"/>
      <c r="J41" s="77"/>
      <c r="K41" s="208"/>
      <c r="L41" s="209">
        <v>1.4</v>
      </c>
      <c r="M41" s="209">
        <v>1.68</v>
      </c>
      <c r="N41" s="209">
        <v>2.23</v>
      </c>
      <c r="O41" s="210">
        <v>2.57</v>
      </c>
      <c r="P41" s="206">
        <f t="shared" ref="P41:CA41" si="23">SUM(P42:P47)</f>
        <v>121</v>
      </c>
      <c r="Q41" s="206">
        <f t="shared" si="23"/>
        <v>11259020.957799997</v>
      </c>
      <c r="R41" s="206">
        <f t="shared" si="23"/>
        <v>0</v>
      </c>
      <c r="S41" s="206">
        <f t="shared" si="23"/>
        <v>0</v>
      </c>
      <c r="T41" s="206">
        <f t="shared" si="23"/>
        <v>68</v>
      </c>
      <c r="U41" s="206">
        <f t="shared" si="23"/>
        <v>12412506.806</v>
      </c>
      <c r="V41" s="206">
        <f t="shared" si="23"/>
        <v>0</v>
      </c>
      <c r="W41" s="206">
        <f t="shared" si="23"/>
        <v>0</v>
      </c>
      <c r="X41" s="206">
        <f t="shared" si="23"/>
        <v>0</v>
      </c>
      <c r="Y41" s="206">
        <f t="shared" si="23"/>
        <v>0</v>
      </c>
      <c r="Z41" s="206">
        <f t="shared" si="23"/>
        <v>0</v>
      </c>
      <c r="AA41" s="206">
        <f t="shared" si="23"/>
        <v>0</v>
      </c>
      <c r="AB41" s="206">
        <f t="shared" si="23"/>
        <v>0</v>
      </c>
      <c r="AC41" s="206">
        <f t="shared" si="23"/>
        <v>0</v>
      </c>
      <c r="AD41" s="206">
        <f t="shared" si="23"/>
        <v>0</v>
      </c>
      <c r="AE41" s="206">
        <f t="shared" si="23"/>
        <v>0</v>
      </c>
      <c r="AF41" s="206">
        <f t="shared" si="23"/>
        <v>200</v>
      </c>
      <c r="AG41" s="206">
        <f t="shared" si="23"/>
        <v>14149261.588</v>
      </c>
      <c r="AH41" s="206">
        <f t="shared" si="23"/>
        <v>0</v>
      </c>
      <c r="AI41" s="206">
        <f t="shared" si="23"/>
        <v>0</v>
      </c>
      <c r="AJ41" s="206">
        <f t="shared" si="23"/>
        <v>0</v>
      </c>
      <c r="AK41" s="206">
        <f t="shared" si="23"/>
        <v>0</v>
      </c>
      <c r="AL41" s="206">
        <f t="shared" si="23"/>
        <v>90</v>
      </c>
      <c r="AM41" s="206">
        <f t="shared" si="23"/>
        <v>4505048.1044799993</v>
      </c>
      <c r="AN41" s="206">
        <f t="shared" si="23"/>
        <v>186</v>
      </c>
      <c r="AO41" s="206">
        <f t="shared" si="23"/>
        <v>6992246.7384000001</v>
      </c>
      <c r="AP41" s="206">
        <f t="shared" si="23"/>
        <v>181</v>
      </c>
      <c r="AQ41" s="206">
        <f t="shared" si="23"/>
        <v>21048246.376080003</v>
      </c>
      <c r="AR41" s="206">
        <f t="shared" si="23"/>
        <v>0</v>
      </c>
      <c r="AS41" s="206">
        <f t="shared" si="23"/>
        <v>0</v>
      </c>
      <c r="AT41" s="206">
        <f t="shared" si="23"/>
        <v>7</v>
      </c>
      <c r="AU41" s="206">
        <f t="shared" si="23"/>
        <v>315778.88496</v>
      </c>
      <c r="AV41" s="206">
        <f t="shared" si="23"/>
        <v>0</v>
      </c>
      <c r="AW41" s="206">
        <f t="shared" si="23"/>
        <v>0</v>
      </c>
      <c r="AX41" s="206">
        <f t="shared" si="23"/>
        <v>0</v>
      </c>
      <c r="AY41" s="206">
        <f t="shared" si="23"/>
        <v>0</v>
      </c>
      <c r="AZ41" s="206">
        <f t="shared" si="23"/>
        <v>0</v>
      </c>
      <c r="BA41" s="206">
        <f t="shared" si="23"/>
        <v>0</v>
      </c>
      <c r="BB41" s="206">
        <f t="shared" si="23"/>
        <v>0</v>
      </c>
      <c r="BC41" s="206">
        <f t="shared" si="23"/>
        <v>0</v>
      </c>
      <c r="BD41" s="206">
        <f t="shared" si="23"/>
        <v>0</v>
      </c>
      <c r="BE41" s="206">
        <f t="shared" si="23"/>
        <v>0</v>
      </c>
      <c r="BF41" s="206">
        <f t="shared" si="23"/>
        <v>0</v>
      </c>
      <c r="BG41" s="206">
        <f t="shared" si="23"/>
        <v>0</v>
      </c>
      <c r="BH41" s="206">
        <f t="shared" si="23"/>
        <v>10</v>
      </c>
      <c r="BI41" s="206">
        <f t="shared" si="23"/>
        <v>410102.44799999992</v>
      </c>
      <c r="BJ41" s="206">
        <f t="shared" si="23"/>
        <v>0</v>
      </c>
      <c r="BK41" s="206">
        <f t="shared" si="23"/>
        <v>0</v>
      </c>
      <c r="BL41" s="206">
        <f t="shared" si="23"/>
        <v>46</v>
      </c>
      <c r="BM41" s="206">
        <f t="shared" si="23"/>
        <v>3584295.3955199998</v>
      </c>
      <c r="BN41" s="206">
        <f t="shared" si="23"/>
        <v>0</v>
      </c>
      <c r="BO41" s="206">
        <f t="shared" si="23"/>
        <v>0</v>
      </c>
      <c r="BP41" s="206">
        <f t="shared" si="23"/>
        <v>14</v>
      </c>
      <c r="BQ41" s="206">
        <f t="shared" si="23"/>
        <v>863483.79264000012</v>
      </c>
      <c r="BR41" s="206">
        <f t="shared" si="23"/>
        <v>7</v>
      </c>
      <c r="BS41" s="206">
        <f t="shared" si="23"/>
        <v>518770.87113600003</v>
      </c>
      <c r="BT41" s="206">
        <f t="shared" si="23"/>
        <v>49</v>
      </c>
      <c r="BU41" s="206">
        <f t="shared" si="23"/>
        <v>2784159.3427199996</v>
      </c>
      <c r="BV41" s="206">
        <f t="shared" si="23"/>
        <v>57</v>
      </c>
      <c r="BW41" s="206">
        <f t="shared" si="23"/>
        <v>6471416.6294400003</v>
      </c>
      <c r="BX41" s="206">
        <f t="shared" si="23"/>
        <v>0</v>
      </c>
      <c r="BY41" s="206">
        <f t="shared" si="23"/>
        <v>0</v>
      </c>
      <c r="BZ41" s="206">
        <f t="shared" si="23"/>
        <v>16</v>
      </c>
      <c r="CA41" s="206">
        <f t="shared" si="23"/>
        <v>667361.74959999998</v>
      </c>
      <c r="CB41" s="206">
        <f t="shared" ref="CB41:DM41" si="24">SUM(CB42:CB47)</f>
        <v>0</v>
      </c>
      <c r="CC41" s="206">
        <f t="shared" si="24"/>
        <v>0</v>
      </c>
      <c r="CD41" s="206">
        <f t="shared" si="24"/>
        <v>30</v>
      </c>
      <c r="CE41" s="206">
        <f t="shared" si="24"/>
        <v>1953658.2576000001</v>
      </c>
      <c r="CF41" s="206">
        <f t="shared" si="24"/>
        <v>0</v>
      </c>
      <c r="CG41" s="206">
        <f t="shared" si="24"/>
        <v>0</v>
      </c>
      <c r="CH41" s="206">
        <f t="shared" si="24"/>
        <v>0</v>
      </c>
      <c r="CI41" s="206">
        <f t="shared" si="24"/>
        <v>0</v>
      </c>
      <c r="CJ41" s="206">
        <f t="shared" si="24"/>
        <v>3</v>
      </c>
      <c r="CK41" s="206">
        <f t="shared" si="24"/>
        <v>82020.489600000001</v>
      </c>
      <c r="CL41" s="206">
        <f t="shared" si="24"/>
        <v>23</v>
      </c>
      <c r="CM41" s="206">
        <f t="shared" si="24"/>
        <v>786029.69199999981</v>
      </c>
      <c r="CN41" s="206">
        <f t="shared" si="24"/>
        <v>28</v>
      </c>
      <c r="CO41" s="206">
        <f t="shared" si="24"/>
        <v>1439139.6543999999</v>
      </c>
      <c r="CP41" s="206">
        <f t="shared" si="24"/>
        <v>23</v>
      </c>
      <c r="CQ41" s="206">
        <f t="shared" si="24"/>
        <v>786029.69199999981</v>
      </c>
      <c r="CR41" s="206">
        <f t="shared" si="24"/>
        <v>29</v>
      </c>
      <c r="CS41" s="206">
        <f t="shared" si="24"/>
        <v>1655243.2847999998</v>
      </c>
      <c r="CT41" s="206">
        <f t="shared" si="24"/>
        <v>12</v>
      </c>
      <c r="CU41" s="206">
        <f t="shared" si="24"/>
        <v>792108.51552000002</v>
      </c>
      <c r="CV41" s="206">
        <f t="shared" si="24"/>
        <v>24</v>
      </c>
      <c r="CW41" s="206">
        <f t="shared" si="24"/>
        <v>984245.87520000001</v>
      </c>
      <c r="CX41" s="206">
        <f t="shared" si="24"/>
        <v>30</v>
      </c>
      <c r="CY41" s="206">
        <f t="shared" si="24"/>
        <v>1107276.6095999999</v>
      </c>
      <c r="CZ41" s="206">
        <f t="shared" si="24"/>
        <v>0</v>
      </c>
      <c r="DA41" s="206">
        <f t="shared" si="24"/>
        <v>0</v>
      </c>
      <c r="DB41" s="206">
        <f t="shared" si="24"/>
        <v>0</v>
      </c>
      <c r="DC41" s="206">
        <f t="shared" si="24"/>
        <v>0</v>
      </c>
      <c r="DD41" s="206">
        <f t="shared" si="24"/>
        <v>0</v>
      </c>
      <c r="DE41" s="206">
        <f t="shared" si="24"/>
        <v>0</v>
      </c>
      <c r="DF41" s="206">
        <f t="shared" si="24"/>
        <v>25</v>
      </c>
      <c r="DG41" s="206">
        <f t="shared" si="24"/>
        <v>1025256.12</v>
      </c>
      <c r="DH41" s="206">
        <f t="shared" si="24"/>
        <v>2</v>
      </c>
      <c r="DI41" s="206">
        <f t="shared" si="24"/>
        <v>108872.43559999998</v>
      </c>
      <c r="DJ41" s="206">
        <f t="shared" si="24"/>
        <v>10</v>
      </c>
      <c r="DK41" s="206">
        <f t="shared" si="24"/>
        <v>848670.03627999988</v>
      </c>
      <c r="DL41" s="206">
        <f t="shared" si="24"/>
        <v>0</v>
      </c>
      <c r="DM41" s="206">
        <f t="shared" si="24"/>
        <v>0</v>
      </c>
      <c r="DN41" s="206">
        <f>SUM(DN42:DN47)</f>
        <v>1291</v>
      </c>
      <c r="DO41" s="206">
        <f t="shared" ref="DO41" si="25">SUM(DO42:DO47)</f>
        <v>97550250.347375989</v>
      </c>
    </row>
    <row r="42" spans="1:119" ht="15.75" customHeight="1" x14ac:dyDescent="0.25">
      <c r="A42" s="73"/>
      <c r="B42" s="78">
        <v>24</v>
      </c>
      <c r="C42" s="79" t="s">
        <v>180</v>
      </c>
      <c r="D42" s="80" t="s">
        <v>181</v>
      </c>
      <c r="E42" s="74">
        <v>25969</v>
      </c>
      <c r="F42" s="81">
        <v>0.94</v>
      </c>
      <c r="G42" s="76">
        <v>1</v>
      </c>
      <c r="H42" s="77"/>
      <c r="I42" s="77"/>
      <c r="J42" s="77"/>
      <c r="K42" s="51"/>
      <c r="L42" s="82">
        <v>1.4</v>
      </c>
      <c r="M42" s="82">
        <v>1.68</v>
      </c>
      <c r="N42" s="82">
        <v>2.23</v>
      </c>
      <c r="O42" s="83">
        <v>2.57</v>
      </c>
      <c r="P42" s="84">
        <v>53</v>
      </c>
      <c r="Q42" s="84">
        <f t="shared" ref="Q42:Q47" si="26">(P42*$E42*$F42*$G42*$L42*$Q$11)</f>
        <v>1992414.3931999998</v>
      </c>
      <c r="R42" s="84"/>
      <c r="S42" s="84">
        <f t="shared" ref="S42:S47" si="27">(R42*$E42*$F42*$G42*$L42*$S$11)</f>
        <v>0</v>
      </c>
      <c r="T42" s="84">
        <v>8</v>
      </c>
      <c r="U42" s="84">
        <f t="shared" ref="U42:U47" si="28">(T42*$E42*$F42*$G42*$L42*$U$11)</f>
        <v>341752.03999999992</v>
      </c>
      <c r="V42" s="84"/>
      <c r="W42" s="85">
        <f t="shared" ref="W42:W47" si="29">(V42*$E42*$F42*$G42*$L42*$W$11)</f>
        <v>0</v>
      </c>
      <c r="X42" s="84"/>
      <c r="Y42" s="84">
        <f t="shared" ref="Y42:Y47" si="30">(X42*$E42*$F42*$G42*$L42*$Y$11)</f>
        <v>0</v>
      </c>
      <c r="Z42" s="84"/>
      <c r="AA42" s="84"/>
      <c r="AB42" s="84"/>
      <c r="AC42" s="84">
        <f t="shared" ref="AC42:AC47" si="31">(AB42*$E42*$F42*$G42*$L42*$AC$11)</f>
        <v>0</v>
      </c>
      <c r="AD42" s="84"/>
      <c r="AE42" s="84"/>
      <c r="AF42" s="84">
        <v>150</v>
      </c>
      <c r="AG42" s="84">
        <f t="shared" ref="AG42:AG47" si="32">(AF42*$E42*$F42*$G42*$L42*$AG$11)</f>
        <v>5638908.6600000001</v>
      </c>
      <c r="AH42" s="84"/>
      <c r="AI42" s="84"/>
      <c r="AJ42" s="86"/>
      <c r="AK42" s="84">
        <f t="shared" ref="AK42:AK47" si="33">(AJ42*$E42*$F42*$G42*$L42*$AK$11)</f>
        <v>0</v>
      </c>
      <c r="AL42" s="84">
        <v>80</v>
      </c>
      <c r="AM42" s="85">
        <f t="shared" ref="AM42:AM47" si="34">(AL42*$E42*$F42*$G42*$L42*$AM$11)</f>
        <v>3007417.9519999996</v>
      </c>
      <c r="AN42" s="84">
        <v>186</v>
      </c>
      <c r="AO42" s="84">
        <f t="shared" ref="AO42:AO47" si="35">(AN42*$E42*$F42*$G42*$L42*$AO$11)</f>
        <v>6992246.7384000001</v>
      </c>
      <c r="AP42" s="84">
        <v>100</v>
      </c>
      <c r="AQ42" s="84">
        <f t="shared" ref="AQ42:AQ47" si="36">(AP42*$E42*$F42*$G42*$M42*$AQ$11)</f>
        <v>4511126.9280000003</v>
      </c>
      <c r="AR42" s="90"/>
      <c r="AS42" s="84">
        <f t="shared" ref="AS42:AS47" si="37">(AR42*$E42*$F42*$G42*$M42*$AS$11)</f>
        <v>0</v>
      </c>
      <c r="AT42" s="84">
        <v>7</v>
      </c>
      <c r="AU42" s="89">
        <f t="shared" ref="AU42:AU47" si="38">(AT42*$E42*$F42*$G42*$M42*$AU$11)</f>
        <v>315778.88496</v>
      </c>
      <c r="AV42" s="84"/>
      <c r="AW42" s="84">
        <f t="shared" ref="AW42:AW47" si="39">(AV42*$E42*$F42*$G42*$L42*$AW$11)</f>
        <v>0</v>
      </c>
      <c r="AX42" s="84">
        <v>0</v>
      </c>
      <c r="AY42" s="84">
        <f t="shared" ref="AY42:AY47" si="40">(AX42*$E42*$F42*$G42*$L42*$AY$11)</f>
        <v>0</v>
      </c>
      <c r="AZ42" s="84"/>
      <c r="BA42" s="84">
        <f t="shared" ref="BA42:BA47" si="41">(AZ42*$E42*$F42*$G42*$L42*$BA$11)</f>
        <v>0</v>
      </c>
      <c r="BB42" s="84"/>
      <c r="BC42" s="84">
        <f t="shared" ref="BC42:BC47" si="42">(BB42*$E42*$F42*$G42*$L42*$BC$11)</f>
        <v>0</v>
      </c>
      <c r="BD42" s="84"/>
      <c r="BE42" s="85">
        <f t="shared" ref="BE42:BE47" si="43">(BD42*$E42*$F42*$G42*$L42*$BE$11)</f>
        <v>0</v>
      </c>
      <c r="BF42" s="84"/>
      <c r="BG42" s="85">
        <f t="shared" ref="BG42:BG47" si="44">(BF42*$E42*$F42*$G42*$L42*$BG$11)</f>
        <v>0</v>
      </c>
      <c r="BH42" s="84">
        <v>10</v>
      </c>
      <c r="BI42" s="84">
        <f t="shared" ref="BI42:BI47" si="45">(BH42*$E42*$F42*$G42*$L42*$BI$11)</f>
        <v>410102.44799999992</v>
      </c>
      <c r="BJ42" s="84"/>
      <c r="BK42" s="84">
        <f t="shared" ref="BK42:BK47" si="46">(BJ42*$E42*$F42*$G42*$M42*$BK$11)</f>
        <v>0</v>
      </c>
      <c r="BL42" s="84">
        <v>35</v>
      </c>
      <c r="BM42" s="84">
        <f t="shared" ref="BM42:BM47" si="47">(BL42*$E42*$F42*$G42*$M42*$BM$11)</f>
        <v>1435358.568</v>
      </c>
      <c r="BN42" s="84"/>
      <c r="BO42" s="85">
        <f t="shared" ref="BO42:BO47" si="48">(BN42*$E42*$F42*$G42*$M42*$BO$11)</f>
        <v>0</v>
      </c>
      <c r="BP42" s="84">
        <v>12</v>
      </c>
      <c r="BQ42" s="84">
        <f t="shared" ref="BQ42:BQ47" si="49">(BP42*$E42*$F42*$G42*$M42*$BQ$11)</f>
        <v>492122.9376</v>
      </c>
      <c r="BR42" s="84">
        <v>5</v>
      </c>
      <c r="BS42" s="84">
        <f t="shared" ref="BS42:BS47" si="50">(BR42*$E42*$F42*$G42*$M42*$BS$11)</f>
        <v>184546.10159999997</v>
      </c>
      <c r="BT42" s="84">
        <v>47</v>
      </c>
      <c r="BU42" s="85">
        <f t="shared" ref="BU42:BU47" si="51">(BT42*$E42*$F42*$G42*$M42*$BU$11)</f>
        <v>2312977.8067199998</v>
      </c>
      <c r="BV42" s="84">
        <v>35</v>
      </c>
      <c r="BW42" s="89">
        <f t="shared" ref="BW42:BW47" si="52">(BV42*$E42*$F42*$G42*$M42*$BW$11)</f>
        <v>1722430.2815999999</v>
      </c>
      <c r="BX42" s="84"/>
      <c r="BY42" s="84">
        <f t="shared" ref="BY42:BY47" si="53">(BX42*$E42*$F42*$G42*$L42*$BY$11)</f>
        <v>0</v>
      </c>
      <c r="BZ42" s="84">
        <v>15</v>
      </c>
      <c r="CA42" s="84">
        <f t="shared" ref="CA42:CA47" si="54">(BZ42*$E42*$F42*$G42*$L42*$CA$11)</f>
        <v>512628.05999999994</v>
      </c>
      <c r="CB42" s="84"/>
      <c r="CC42" s="84">
        <f t="shared" ref="CC42:CC47" si="55">(CB42*$E42*$F42*$G42*$L42*$CC$11)</f>
        <v>0</v>
      </c>
      <c r="CD42" s="84">
        <v>25</v>
      </c>
      <c r="CE42" s="84">
        <f t="shared" ref="CE42:CE47" si="56">(CD42*$E42*$F42*$G42*$M42*$CE$11)</f>
        <v>1025256.12</v>
      </c>
      <c r="CF42" s="84"/>
      <c r="CG42" s="84">
        <f t="shared" ref="CG42:CG47" si="57">(CF42*$E42*$F42*$G42*$L42*CG$11)</f>
        <v>0</v>
      </c>
      <c r="CH42" s="84"/>
      <c r="CI42" s="85">
        <f t="shared" ref="CI42:CI47" si="58">(CH42*$E42*$F42*$G42*$L42*$CI$11)</f>
        <v>0</v>
      </c>
      <c r="CJ42" s="84">
        <v>3</v>
      </c>
      <c r="CK42" s="85">
        <f t="shared" ref="CK42:CK47" si="59">(CJ42*$E42*$F42*$G42*$L42*$CK$11)</f>
        <v>82020.489600000001</v>
      </c>
      <c r="CL42" s="84">
        <v>23</v>
      </c>
      <c r="CM42" s="84">
        <f t="shared" ref="CM42:CM47" si="60">(CL42*$E42*$F42*$G42*$L42*$CM$11)</f>
        <v>786029.69199999981</v>
      </c>
      <c r="CN42" s="84">
        <v>24</v>
      </c>
      <c r="CO42" s="84">
        <f t="shared" ref="CO42:CO47" si="61">(CN42*$E42*$F42*$G42*$L42*$CO$11)</f>
        <v>820204.89599999995</v>
      </c>
      <c r="CP42" s="84">
        <v>23</v>
      </c>
      <c r="CQ42" s="84">
        <f t="shared" ref="CQ42:CQ47" si="62">(CP42*$E42*$F42*$G42*$L42*$CQ$11)</f>
        <v>786029.69199999981</v>
      </c>
      <c r="CR42" s="84">
        <v>26</v>
      </c>
      <c r="CS42" s="84">
        <f t="shared" ref="CS42:CS47" si="63">(CR42*$E42*$F42*$G42*$M42*$CS$11)</f>
        <v>1066266.3647999999</v>
      </c>
      <c r="CT42" s="84">
        <v>10</v>
      </c>
      <c r="CU42" s="84">
        <f t="shared" ref="CU42:CU47" si="64">(CT42*$E42*$F42*$G42*$M42*$CU$11)</f>
        <v>410102.44799999992</v>
      </c>
      <c r="CV42" s="84">
        <v>24</v>
      </c>
      <c r="CW42" s="84">
        <f t="shared" ref="CW42:CW47" si="65">(CV42*$E42*$F42*$G42*$M42*$CW$11)</f>
        <v>984245.87520000001</v>
      </c>
      <c r="CX42" s="90">
        <v>30</v>
      </c>
      <c r="CY42" s="84">
        <f t="shared" ref="CY42:CY47" si="66">(CX42*$E42*$F42*$G42*$M42*$CY$11)</f>
        <v>1107276.6095999999</v>
      </c>
      <c r="CZ42" s="84"/>
      <c r="DA42" s="89">
        <f t="shared" ref="DA42:DA47" si="67">(CZ42*$E42*$F42*$G42*$M42*DA$11)</f>
        <v>0</v>
      </c>
      <c r="DB42" s="84"/>
      <c r="DC42" s="84">
        <f t="shared" ref="DC42:DC47" si="68">(DB42*$E42*$F42*$G42*$M42*$DC$11)</f>
        <v>0</v>
      </c>
      <c r="DD42" s="91"/>
      <c r="DE42" s="84">
        <f t="shared" ref="DE42:DE47" si="69">(DD42*$E42*$F42*$G42*$M42*$BU$11)</f>
        <v>0</v>
      </c>
      <c r="DF42" s="84">
        <v>25</v>
      </c>
      <c r="DG42" s="84">
        <f t="shared" ref="DG42:DG47" si="70">(DF42*$E42*$F42*$G42*$M42*$DG$11)</f>
        <v>1025256.12</v>
      </c>
      <c r="DH42" s="84">
        <v>2</v>
      </c>
      <c r="DI42" s="84">
        <f t="shared" ref="DI42:DI47" si="71">(DH42*$E42*$F42*$G42*$N42*$DI$11)</f>
        <v>108872.43559999998</v>
      </c>
      <c r="DJ42" s="84">
        <v>9</v>
      </c>
      <c r="DK42" s="92">
        <f t="shared" ref="DK42:DK47" si="72">(DJ42*$E42*$F42*$G42*$O42*$DK$11)</f>
        <v>564623.19179999991</v>
      </c>
      <c r="DL42" s="89"/>
      <c r="DM42" s="89"/>
      <c r="DN42" s="85">
        <f t="shared" ref="DN42:DO47" si="73">SUM(P42,R42,T42,V42,X42,Z42,AB42,AD42,AF42,AH42,AJ42,AL42,AR42,AV42,AX42,CB42,AN42,BB42,BD42,BF42,CP42,BH42,BJ42,AP42,BN42,AT42,CR42,BP42,CT42,BR42,BT42,BV42,CD42,BX42,BZ42,CF42,CH42,CJ42,CL42,CN42,CV42,CX42,BL42,AZ42,CZ42,DB42,DD42,DF42,DH42,DJ42,DL42)</f>
        <v>967</v>
      </c>
      <c r="DO42" s="85">
        <f t="shared" si="73"/>
        <v>38635995.73467999</v>
      </c>
    </row>
    <row r="43" spans="1:119" ht="18.75" customHeight="1" x14ac:dyDescent="0.25">
      <c r="A43" s="73"/>
      <c r="B43" s="78">
        <v>25</v>
      </c>
      <c r="C43" s="79" t="s">
        <v>182</v>
      </c>
      <c r="D43" s="80" t="s">
        <v>183</v>
      </c>
      <c r="E43" s="74">
        <v>25969</v>
      </c>
      <c r="F43" s="81">
        <v>5.32</v>
      </c>
      <c r="G43" s="101">
        <v>0.8</v>
      </c>
      <c r="H43" s="102"/>
      <c r="I43" s="102"/>
      <c r="J43" s="102"/>
      <c r="K43" s="51"/>
      <c r="L43" s="82">
        <v>1.4</v>
      </c>
      <c r="M43" s="82">
        <v>1.68</v>
      </c>
      <c r="N43" s="82">
        <v>2.23</v>
      </c>
      <c r="O43" s="83">
        <v>2.57</v>
      </c>
      <c r="P43" s="84">
        <v>25</v>
      </c>
      <c r="Q43" s="84">
        <f t="shared" si="26"/>
        <v>4255176.4639999997</v>
      </c>
      <c r="R43" s="84"/>
      <c r="S43" s="84">
        <f t="shared" si="27"/>
        <v>0</v>
      </c>
      <c r="T43" s="84">
        <v>18</v>
      </c>
      <c r="U43" s="84">
        <f t="shared" si="28"/>
        <v>3481508.0159999998</v>
      </c>
      <c r="V43" s="84"/>
      <c r="W43" s="85">
        <f t="shared" si="29"/>
        <v>0</v>
      </c>
      <c r="X43" s="84"/>
      <c r="Y43" s="84">
        <f t="shared" si="30"/>
        <v>0</v>
      </c>
      <c r="Z43" s="84"/>
      <c r="AA43" s="84"/>
      <c r="AB43" s="84"/>
      <c r="AC43" s="84">
        <f t="shared" si="31"/>
        <v>0</v>
      </c>
      <c r="AD43" s="84"/>
      <c r="AE43" s="84"/>
      <c r="AF43" s="84">
        <v>50</v>
      </c>
      <c r="AG43" s="84">
        <f t="shared" si="32"/>
        <v>8510352.9279999994</v>
      </c>
      <c r="AH43" s="84"/>
      <c r="AI43" s="84"/>
      <c r="AJ43" s="86"/>
      <c r="AK43" s="84">
        <f t="shared" si="33"/>
        <v>0</v>
      </c>
      <c r="AL43" s="84">
        <v>3</v>
      </c>
      <c r="AM43" s="85">
        <f t="shared" si="34"/>
        <v>510621.17568000004</v>
      </c>
      <c r="AN43" s="84"/>
      <c r="AO43" s="84">
        <f t="shared" si="35"/>
        <v>0</v>
      </c>
      <c r="AP43" s="84">
        <v>40</v>
      </c>
      <c r="AQ43" s="84">
        <f t="shared" si="36"/>
        <v>8169938.8108800016</v>
      </c>
      <c r="AR43" s="90"/>
      <c r="AS43" s="84">
        <f t="shared" si="37"/>
        <v>0</v>
      </c>
      <c r="AT43" s="84"/>
      <c r="AU43" s="89">
        <f t="shared" si="38"/>
        <v>0</v>
      </c>
      <c r="AV43" s="84"/>
      <c r="AW43" s="84">
        <f t="shared" si="39"/>
        <v>0</v>
      </c>
      <c r="AX43" s="84"/>
      <c r="AY43" s="84">
        <f t="shared" si="40"/>
        <v>0</v>
      </c>
      <c r="AZ43" s="84"/>
      <c r="BA43" s="84">
        <f t="shared" si="41"/>
        <v>0</v>
      </c>
      <c r="BB43" s="84"/>
      <c r="BC43" s="84">
        <f t="shared" si="42"/>
        <v>0</v>
      </c>
      <c r="BD43" s="84"/>
      <c r="BE43" s="85">
        <f t="shared" si="43"/>
        <v>0</v>
      </c>
      <c r="BF43" s="84"/>
      <c r="BG43" s="85">
        <f t="shared" si="44"/>
        <v>0</v>
      </c>
      <c r="BH43" s="84"/>
      <c r="BI43" s="84">
        <f t="shared" si="45"/>
        <v>0</v>
      </c>
      <c r="BJ43" s="84"/>
      <c r="BK43" s="84">
        <f t="shared" si="46"/>
        <v>0</v>
      </c>
      <c r="BL43" s="84">
        <v>1</v>
      </c>
      <c r="BM43" s="84">
        <f t="shared" si="47"/>
        <v>185680.42752000003</v>
      </c>
      <c r="BN43" s="84"/>
      <c r="BO43" s="85">
        <f t="shared" si="48"/>
        <v>0</v>
      </c>
      <c r="BP43" s="84">
        <v>2</v>
      </c>
      <c r="BQ43" s="84">
        <f t="shared" si="49"/>
        <v>371360.85504000005</v>
      </c>
      <c r="BR43" s="84">
        <v>2</v>
      </c>
      <c r="BS43" s="84">
        <f t="shared" si="50"/>
        <v>334224.76953600004</v>
      </c>
      <c r="BT43" s="84"/>
      <c r="BU43" s="85">
        <f t="shared" si="51"/>
        <v>0</v>
      </c>
      <c r="BV43" s="84">
        <v>20</v>
      </c>
      <c r="BW43" s="89">
        <f t="shared" si="52"/>
        <v>4456330.2604800006</v>
      </c>
      <c r="BX43" s="84"/>
      <c r="BY43" s="84">
        <f t="shared" si="53"/>
        <v>0</v>
      </c>
      <c r="BZ43" s="84">
        <v>1</v>
      </c>
      <c r="CA43" s="84">
        <f t="shared" si="54"/>
        <v>154733.68960000001</v>
      </c>
      <c r="CB43" s="84"/>
      <c r="CC43" s="84">
        <f t="shared" si="55"/>
        <v>0</v>
      </c>
      <c r="CD43" s="84">
        <v>5</v>
      </c>
      <c r="CE43" s="84">
        <f t="shared" si="56"/>
        <v>928402.13760000013</v>
      </c>
      <c r="CF43" s="84"/>
      <c r="CG43" s="84">
        <f t="shared" si="57"/>
        <v>0</v>
      </c>
      <c r="CH43" s="84"/>
      <c r="CI43" s="85">
        <f t="shared" si="58"/>
        <v>0</v>
      </c>
      <c r="CJ43" s="84"/>
      <c r="CK43" s="85">
        <f t="shared" si="59"/>
        <v>0</v>
      </c>
      <c r="CL43" s="84"/>
      <c r="CM43" s="84">
        <f t="shared" si="60"/>
        <v>0</v>
      </c>
      <c r="CN43" s="84">
        <v>4</v>
      </c>
      <c r="CO43" s="84">
        <f t="shared" si="61"/>
        <v>618934.75840000005</v>
      </c>
      <c r="CP43" s="84"/>
      <c r="CQ43" s="84">
        <f t="shared" si="62"/>
        <v>0</v>
      </c>
      <c r="CR43" s="84"/>
      <c r="CS43" s="84">
        <f t="shared" si="63"/>
        <v>0</v>
      </c>
      <c r="CT43" s="84">
        <v>1</v>
      </c>
      <c r="CU43" s="84">
        <f t="shared" si="64"/>
        <v>185680.42752000003</v>
      </c>
      <c r="CV43" s="84"/>
      <c r="CW43" s="84">
        <f t="shared" si="65"/>
        <v>0</v>
      </c>
      <c r="CX43" s="90"/>
      <c r="CY43" s="84">
        <f t="shared" si="66"/>
        <v>0</v>
      </c>
      <c r="CZ43" s="84"/>
      <c r="DA43" s="89">
        <f t="shared" si="67"/>
        <v>0</v>
      </c>
      <c r="DB43" s="84"/>
      <c r="DC43" s="84">
        <f t="shared" si="68"/>
        <v>0</v>
      </c>
      <c r="DD43" s="91"/>
      <c r="DE43" s="84">
        <f t="shared" si="69"/>
        <v>0</v>
      </c>
      <c r="DF43" s="84"/>
      <c r="DG43" s="84">
        <f t="shared" si="70"/>
        <v>0</v>
      </c>
      <c r="DH43" s="84"/>
      <c r="DI43" s="84">
        <f t="shared" si="71"/>
        <v>0</v>
      </c>
      <c r="DJ43" s="84">
        <v>1</v>
      </c>
      <c r="DK43" s="92">
        <f t="shared" si="72"/>
        <v>284046.84448000003</v>
      </c>
      <c r="DL43" s="89"/>
      <c r="DM43" s="89"/>
      <c r="DN43" s="85">
        <f t="shared" si="73"/>
        <v>173</v>
      </c>
      <c r="DO43" s="85">
        <f t="shared" si="73"/>
        <v>32446991.564736001</v>
      </c>
    </row>
    <row r="44" spans="1:119" ht="19.5" customHeight="1" x14ac:dyDescent="0.25">
      <c r="A44" s="73"/>
      <c r="B44" s="78">
        <v>26</v>
      </c>
      <c r="C44" s="79" t="s">
        <v>184</v>
      </c>
      <c r="D44" s="80" t="s">
        <v>185</v>
      </c>
      <c r="E44" s="74">
        <v>25969</v>
      </c>
      <c r="F44" s="81">
        <v>4.5</v>
      </c>
      <c r="G44" s="76">
        <v>1</v>
      </c>
      <c r="H44" s="77"/>
      <c r="I44" s="77"/>
      <c r="J44" s="77"/>
      <c r="K44" s="51"/>
      <c r="L44" s="82">
        <v>1.4</v>
      </c>
      <c r="M44" s="82">
        <v>1.68</v>
      </c>
      <c r="N44" s="82">
        <v>2.23</v>
      </c>
      <c r="O44" s="83">
        <v>2.57</v>
      </c>
      <c r="P44" s="84">
        <v>22</v>
      </c>
      <c r="Q44" s="84">
        <f t="shared" si="26"/>
        <v>3959233.74</v>
      </c>
      <c r="R44" s="84"/>
      <c r="S44" s="84">
        <f t="shared" si="27"/>
        <v>0</v>
      </c>
      <c r="T44" s="84">
        <v>42</v>
      </c>
      <c r="U44" s="84">
        <f t="shared" si="28"/>
        <v>8589246.75</v>
      </c>
      <c r="V44" s="84"/>
      <c r="W44" s="85">
        <f t="shared" si="29"/>
        <v>0</v>
      </c>
      <c r="X44" s="84"/>
      <c r="Y44" s="84">
        <f t="shared" si="30"/>
        <v>0</v>
      </c>
      <c r="Z44" s="84"/>
      <c r="AA44" s="84"/>
      <c r="AB44" s="84"/>
      <c r="AC44" s="84">
        <f t="shared" si="31"/>
        <v>0</v>
      </c>
      <c r="AD44" s="84"/>
      <c r="AE44" s="84"/>
      <c r="AF44" s="84"/>
      <c r="AG44" s="84">
        <f t="shared" si="32"/>
        <v>0</v>
      </c>
      <c r="AH44" s="84"/>
      <c r="AI44" s="84"/>
      <c r="AJ44" s="86"/>
      <c r="AK44" s="84">
        <f t="shared" si="33"/>
        <v>0</v>
      </c>
      <c r="AL44" s="84">
        <v>5</v>
      </c>
      <c r="AM44" s="85">
        <f t="shared" si="34"/>
        <v>899825.85000000009</v>
      </c>
      <c r="AN44" s="84"/>
      <c r="AO44" s="84">
        <f t="shared" si="35"/>
        <v>0</v>
      </c>
      <c r="AP44" s="84">
        <v>30</v>
      </c>
      <c r="AQ44" s="84">
        <f t="shared" si="36"/>
        <v>6478746.120000001</v>
      </c>
      <c r="AR44" s="90"/>
      <c r="AS44" s="84">
        <f t="shared" si="37"/>
        <v>0</v>
      </c>
      <c r="AT44" s="84"/>
      <c r="AU44" s="89">
        <f t="shared" si="38"/>
        <v>0</v>
      </c>
      <c r="AV44" s="84"/>
      <c r="AW44" s="84">
        <f t="shared" si="39"/>
        <v>0</v>
      </c>
      <c r="AX44" s="84">
        <v>0</v>
      </c>
      <c r="AY44" s="84">
        <f t="shared" si="40"/>
        <v>0</v>
      </c>
      <c r="AZ44" s="84"/>
      <c r="BA44" s="84">
        <f t="shared" si="41"/>
        <v>0</v>
      </c>
      <c r="BB44" s="84"/>
      <c r="BC44" s="84">
        <f t="shared" si="42"/>
        <v>0</v>
      </c>
      <c r="BD44" s="84"/>
      <c r="BE44" s="85">
        <f t="shared" si="43"/>
        <v>0</v>
      </c>
      <c r="BF44" s="84"/>
      <c r="BG44" s="85">
        <f t="shared" si="44"/>
        <v>0</v>
      </c>
      <c r="BH44" s="84"/>
      <c r="BI44" s="84">
        <f t="shared" si="45"/>
        <v>0</v>
      </c>
      <c r="BJ44" s="84"/>
      <c r="BK44" s="84">
        <f t="shared" si="46"/>
        <v>0</v>
      </c>
      <c r="BL44" s="84">
        <v>10</v>
      </c>
      <c r="BM44" s="84">
        <f t="shared" si="47"/>
        <v>1963256.4</v>
      </c>
      <c r="BN44" s="84"/>
      <c r="BO44" s="85">
        <f t="shared" si="48"/>
        <v>0</v>
      </c>
      <c r="BP44" s="84"/>
      <c r="BQ44" s="84">
        <f t="shared" si="49"/>
        <v>0</v>
      </c>
      <c r="BR44" s="84"/>
      <c r="BS44" s="84">
        <f t="shared" si="50"/>
        <v>0</v>
      </c>
      <c r="BT44" s="84">
        <v>2</v>
      </c>
      <c r="BU44" s="85">
        <f t="shared" si="51"/>
        <v>471181.53599999996</v>
      </c>
      <c r="BV44" s="84">
        <v>1</v>
      </c>
      <c r="BW44" s="89">
        <f t="shared" si="52"/>
        <v>235590.76799999998</v>
      </c>
      <c r="BX44" s="84"/>
      <c r="BY44" s="84">
        <f t="shared" si="53"/>
        <v>0</v>
      </c>
      <c r="BZ44" s="84"/>
      <c r="CA44" s="84">
        <f t="shared" si="54"/>
        <v>0</v>
      </c>
      <c r="CB44" s="84"/>
      <c r="CC44" s="84">
        <f t="shared" si="55"/>
        <v>0</v>
      </c>
      <c r="CD44" s="84"/>
      <c r="CE44" s="84">
        <f t="shared" si="56"/>
        <v>0</v>
      </c>
      <c r="CF44" s="84"/>
      <c r="CG44" s="84">
        <f t="shared" si="57"/>
        <v>0</v>
      </c>
      <c r="CH44" s="84"/>
      <c r="CI44" s="85">
        <f t="shared" si="58"/>
        <v>0</v>
      </c>
      <c r="CJ44" s="84"/>
      <c r="CK44" s="85">
        <f t="shared" si="59"/>
        <v>0</v>
      </c>
      <c r="CL44" s="84"/>
      <c r="CM44" s="84">
        <f t="shared" si="60"/>
        <v>0</v>
      </c>
      <c r="CN44" s="84"/>
      <c r="CO44" s="84">
        <f t="shared" si="61"/>
        <v>0</v>
      </c>
      <c r="CP44" s="84"/>
      <c r="CQ44" s="84">
        <f t="shared" si="62"/>
        <v>0</v>
      </c>
      <c r="CR44" s="84">
        <v>3</v>
      </c>
      <c r="CS44" s="84">
        <f t="shared" si="63"/>
        <v>588976.91999999993</v>
      </c>
      <c r="CT44" s="84">
        <v>1</v>
      </c>
      <c r="CU44" s="84">
        <f t="shared" si="64"/>
        <v>196325.63999999998</v>
      </c>
      <c r="CV44" s="84"/>
      <c r="CW44" s="84">
        <f t="shared" si="65"/>
        <v>0</v>
      </c>
      <c r="CX44" s="90"/>
      <c r="CY44" s="84">
        <f t="shared" si="66"/>
        <v>0</v>
      </c>
      <c r="CZ44" s="84"/>
      <c r="DA44" s="89">
        <f t="shared" si="67"/>
        <v>0</v>
      </c>
      <c r="DB44" s="84"/>
      <c r="DC44" s="84">
        <f t="shared" si="68"/>
        <v>0</v>
      </c>
      <c r="DD44" s="91"/>
      <c r="DE44" s="84">
        <f t="shared" si="69"/>
        <v>0</v>
      </c>
      <c r="DF44" s="84"/>
      <c r="DG44" s="84">
        <f t="shared" si="70"/>
        <v>0</v>
      </c>
      <c r="DH44" s="84"/>
      <c r="DI44" s="84">
        <f t="shared" si="71"/>
        <v>0</v>
      </c>
      <c r="DJ44" s="84"/>
      <c r="DK44" s="92">
        <f t="shared" si="72"/>
        <v>0</v>
      </c>
      <c r="DL44" s="89"/>
      <c r="DM44" s="89"/>
      <c r="DN44" s="85">
        <f t="shared" si="73"/>
        <v>116</v>
      </c>
      <c r="DO44" s="85">
        <f t="shared" si="73"/>
        <v>23382383.723999999</v>
      </c>
    </row>
    <row r="45" spans="1:119" ht="33.75" customHeight="1" x14ac:dyDescent="0.25">
      <c r="A45" s="73"/>
      <c r="B45" s="78">
        <v>27</v>
      </c>
      <c r="C45" s="79" t="s">
        <v>186</v>
      </c>
      <c r="D45" s="80" t="s">
        <v>187</v>
      </c>
      <c r="E45" s="74">
        <v>25969</v>
      </c>
      <c r="F45" s="81">
        <v>1.0900000000000001</v>
      </c>
      <c r="G45" s="76">
        <v>1</v>
      </c>
      <c r="H45" s="77"/>
      <c r="I45" s="77"/>
      <c r="J45" s="77"/>
      <c r="K45" s="51"/>
      <c r="L45" s="82">
        <v>1.4</v>
      </c>
      <c r="M45" s="82">
        <v>1.68</v>
      </c>
      <c r="N45" s="82">
        <v>2.23</v>
      </c>
      <c r="O45" s="83">
        <v>2.57</v>
      </c>
      <c r="P45" s="84">
        <v>20</v>
      </c>
      <c r="Q45" s="84">
        <f t="shared" si="26"/>
        <v>871831.26800000004</v>
      </c>
      <c r="R45" s="84"/>
      <c r="S45" s="84">
        <f t="shared" si="27"/>
        <v>0</v>
      </c>
      <c r="T45" s="84"/>
      <c r="U45" s="84">
        <f t="shared" si="28"/>
        <v>0</v>
      </c>
      <c r="V45" s="84"/>
      <c r="W45" s="85">
        <f t="shared" si="29"/>
        <v>0</v>
      </c>
      <c r="X45" s="84"/>
      <c r="Y45" s="84">
        <f t="shared" si="30"/>
        <v>0</v>
      </c>
      <c r="Z45" s="84"/>
      <c r="AA45" s="84"/>
      <c r="AB45" s="84"/>
      <c r="AC45" s="84">
        <f t="shared" si="31"/>
        <v>0</v>
      </c>
      <c r="AD45" s="84"/>
      <c r="AE45" s="84"/>
      <c r="AF45" s="84"/>
      <c r="AG45" s="84">
        <f t="shared" si="32"/>
        <v>0</v>
      </c>
      <c r="AH45" s="84"/>
      <c r="AI45" s="84"/>
      <c r="AJ45" s="86"/>
      <c r="AK45" s="84">
        <f t="shared" si="33"/>
        <v>0</v>
      </c>
      <c r="AL45" s="84">
        <v>2</v>
      </c>
      <c r="AM45" s="85">
        <f t="shared" si="34"/>
        <v>87183.126800000013</v>
      </c>
      <c r="AN45" s="84"/>
      <c r="AO45" s="84">
        <f t="shared" si="35"/>
        <v>0</v>
      </c>
      <c r="AP45" s="84">
        <v>3</v>
      </c>
      <c r="AQ45" s="84">
        <f t="shared" si="36"/>
        <v>156929.62824000002</v>
      </c>
      <c r="AR45" s="90"/>
      <c r="AS45" s="84">
        <f t="shared" si="37"/>
        <v>0</v>
      </c>
      <c r="AT45" s="84"/>
      <c r="AU45" s="89">
        <f t="shared" si="38"/>
        <v>0</v>
      </c>
      <c r="AV45" s="84"/>
      <c r="AW45" s="84">
        <f t="shared" si="39"/>
        <v>0</v>
      </c>
      <c r="AX45" s="84">
        <v>0</v>
      </c>
      <c r="AY45" s="84">
        <f t="shared" si="40"/>
        <v>0</v>
      </c>
      <c r="AZ45" s="84"/>
      <c r="BA45" s="84">
        <f t="shared" si="41"/>
        <v>0</v>
      </c>
      <c r="BB45" s="84"/>
      <c r="BC45" s="84">
        <f t="shared" si="42"/>
        <v>0</v>
      </c>
      <c r="BD45" s="84"/>
      <c r="BE45" s="85">
        <f t="shared" si="43"/>
        <v>0</v>
      </c>
      <c r="BF45" s="84"/>
      <c r="BG45" s="85">
        <f t="shared" si="44"/>
        <v>0</v>
      </c>
      <c r="BH45" s="84"/>
      <c r="BI45" s="84">
        <f t="shared" si="45"/>
        <v>0</v>
      </c>
      <c r="BJ45" s="84"/>
      <c r="BK45" s="84">
        <f t="shared" si="46"/>
        <v>0</v>
      </c>
      <c r="BL45" s="84"/>
      <c r="BM45" s="84">
        <f t="shared" si="47"/>
        <v>0</v>
      </c>
      <c r="BN45" s="84"/>
      <c r="BO45" s="85">
        <f t="shared" si="48"/>
        <v>0</v>
      </c>
      <c r="BP45" s="84"/>
      <c r="BQ45" s="84">
        <f t="shared" si="49"/>
        <v>0</v>
      </c>
      <c r="BR45" s="84"/>
      <c r="BS45" s="84">
        <f t="shared" si="50"/>
        <v>0</v>
      </c>
      <c r="BT45" s="84"/>
      <c r="BU45" s="85">
        <f t="shared" si="51"/>
        <v>0</v>
      </c>
      <c r="BV45" s="84">
        <v>1</v>
      </c>
      <c r="BW45" s="89">
        <f t="shared" si="52"/>
        <v>57065.319360000001</v>
      </c>
      <c r="BX45" s="84"/>
      <c r="BY45" s="84">
        <f t="shared" si="53"/>
        <v>0</v>
      </c>
      <c r="BZ45" s="84"/>
      <c r="CA45" s="84">
        <f t="shared" si="54"/>
        <v>0</v>
      </c>
      <c r="CB45" s="84"/>
      <c r="CC45" s="84">
        <f t="shared" si="55"/>
        <v>0</v>
      </c>
      <c r="CD45" s="84"/>
      <c r="CE45" s="84">
        <f t="shared" si="56"/>
        <v>0</v>
      </c>
      <c r="CF45" s="84"/>
      <c r="CG45" s="84">
        <f t="shared" si="57"/>
        <v>0</v>
      </c>
      <c r="CH45" s="84"/>
      <c r="CI45" s="85">
        <f t="shared" si="58"/>
        <v>0</v>
      </c>
      <c r="CJ45" s="84"/>
      <c r="CK45" s="85">
        <f t="shared" si="59"/>
        <v>0</v>
      </c>
      <c r="CL45" s="84"/>
      <c r="CM45" s="84">
        <f t="shared" si="60"/>
        <v>0</v>
      </c>
      <c r="CN45" s="84"/>
      <c r="CO45" s="84">
        <f t="shared" si="61"/>
        <v>0</v>
      </c>
      <c r="CP45" s="84"/>
      <c r="CQ45" s="84">
        <f t="shared" si="62"/>
        <v>0</v>
      </c>
      <c r="CR45" s="84"/>
      <c r="CS45" s="84">
        <f t="shared" si="63"/>
        <v>0</v>
      </c>
      <c r="CT45" s="84"/>
      <c r="CU45" s="84">
        <f t="shared" si="64"/>
        <v>0</v>
      </c>
      <c r="CV45" s="84"/>
      <c r="CW45" s="84">
        <f t="shared" si="65"/>
        <v>0</v>
      </c>
      <c r="CX45" s="90"/>
      <c r="CY45" s="84">
        <f t="shared" si="66"/>
        <v>0</v>
      </c>
      <c r="CZ45" s="84"/>
      <c r="DA45" s="89">
        <f t="shared" si="67"/>
        <v>0</v>
      </c>
      <c r="DB45" s="84"/>
      <c r="DC45" s="84">
        <f t="shared" si="68"/>
        <v>0</v>
      </c>
      <c r="DD45" s="91"/>
      <c r="DE45" s="84">
        <f t="shared" si="69"/>
        <v>0</v>
      </c>
      <c r="DF45" s="84"/>
      <c r="DG45" s="84">
        <f t="shared" si="70"/>
        <v>0</v>
      </c>
      <c r="DH45" s="84"/>
      <c r="DI45" s="84">
        <f t="shared" si="71"/>
        <v>0</v>
      </c>
      <c r="DJ45" s="84"/>
      <c r="DK45" s="92">
        <f t="shared" si="72"/>
        <v>0</v>
      </c>
      <c r="DL45" s="89"/>
      <c r="DM45" s="89"/>
      <c r="DN45" s="85">
        <f t="shared" si="73"/>
        <v>26</v>
      </c>
      <c r="DO45" s="85">
        <f t="shared" si="73"/>
        <v>1173009.3424000002</v>
      </c>
    </row>
    <row r="46" spans="1:119" ht="36.75" customHeight="1" x14ac:dyDescent="0.25">
      <c r="A46" s="73"/>
      <c r="B46" s="78">
        <v>28</v>
      </c>
      <c r="C46" s="79" t="s">
        <v>188</v>
      </c>
      <c r="D46" s="80" t="s">
        <v>189</v>
      </c>
      <c r="E46" s="74">
        <v>25969</v>
      </c>
      <c r="F46" s="100">
        <v>4.51</v>
      </c>
      <c r="G46" s="76">
        <v>1</v>
      </c>
      <c r="H46" s="77"/>
      <c r="I46" s="77"/>
      <c r="J46" s="77"/>
      <c r="K46" s="51"/>
      <c r="L46" s="82">
        <v>1.4</v>
      </c>
      <c r="M46" s="82">
        <v>1.68</v>
      </c>
      <c r="N46" s="82">
        <v>2.23</v>
      </c>
      <c r="O46" s="83">
        <v>2.57</v>
      </c>
      <c r="P46" s="84">
        <v>1</v>
      </c>
      <c r="Q46" s="84">
        <f t="shared" si="26"/>
        <v>180365.09259999997</v>
      </c>
      <c r="R46" s="84"/>
      <c r="S46" s="84">
        <f t="shared" si="27"/>
        <v>0</v>
      </c>
      <c r="T46" s="84"/>
      <c r="U46" s="84">
        <f t="shared" si="28"/>
        <v>0</v>
      </c>
      <c r="V46" s="84"/>
      <c r="W46" s="85">
        <f t="shared" si="29"/>
        <v>0</v>
      </c>
      <c r="X46" s="84"/>
      <c r="Y46" s="84">
        <f t="shared" si="30"/>
        <v>0</v>
      </c>
      <c r="Z46" s="84"/>
      <c r="AA46" s="84"/>
      <c r="AB46" s="84"/>
      <c r="AC46" s="84">
        <f t="shared" si="31"/>
        <v>0</v>
      </c>
      <c r="AD46" s="84"/>
      <c r="AE46" s="84"/>
      <c r="AF46" s="84"/>
      <c r="AG46" s="84">
        <f t="shared" si="32"/>
        <v>0</v>
      </c>
      <c r="AH46" s="84"/>
      <c r="AI46" s="84"/>
      <c r="AJ46" s="86"/>
      <c r="AK46" s="84">
        <f t="shared" si="33"/>
        <v>0</v>
      </c>
      <c r="AL46" s="84"/>
      <c r="AM46" s="85">
        <f t="shared" si="34"/>
        <v>0</v>
      </c>
      <c r="AN46" s="84"/>
      <c r="AO46" s="84">
        <f t="shared" si="35"/>
        <v>0</v>
      </c>
      <c r="AP46" s="84">
        <v>8</v>
      </c>
      <c r="AQ46" s="84">
        <f t="shared" si="36"/>
        <v>1731504.8889599999</v>
      </c>
      <c r="AR46" s="90"/>
      <c r="AS46" s="84">
        <f t="shared" si="37"/>
        <v>0</v>
      </c>
      <c r="AT46" s="84"/>
      <c r="AU46" s="89">
        <f t="shared" si="38"/>
        <v>0</v>
      </c>
      <c r="AV46" s="84"/>
      <c r="AW46" s="84">
        <f t="shared" si="39"/>
        <v>0</v>
      </c>
      <c r="AX46" s="84"/>
      <c r="AY46" s="84">
        <f t="shared" si="40"/>
        <v>0</v>
      </c>
      <c r="AZ46" s="84"/>
      <c r="BA46" s="84">
        <f t="shared" si="41"/>
        <v>0</v>
      </c>
      <c r="BB46" s="84"/>
      <c r="BC46" s="84">
        <f t="shared" si="42"/>
        <v>0</v>
      </c>
      <c r="BD46" s="84"/>
      <c r="BE46" s="85">
        <f t="shared" si="43"/>
        <v>0</v>
      </c>
      <c r="BF46" s="84"/>
      <c r="BG46" s="85">
        <f t="shared" si="44"/>
        <v>0</v>
      </c>
      <c r="BH46" s="84"/>
      <c r="BI46" s="84">
        <f t="shared" si="45"/>
        <v>0</v>
      </c>
      <c r="BJ46" s="84"/>
      <c r="BK46" s="84">
        <f t="shared" si="46"/>
        <v>0</v>
      </c>
      <c r="BL46" s="84"/>
      <c r="BM46" s="84">
        <f t="shared" si="47"/>
        <v>0</v>
      </c>
      <c r="BN46" s="84"/>
      <c r="BO46" s="85">
        <f t="shared" si="48"/>
        <v>0</v>
      </c>
      <c r="BP46" s="84"/>
      <c r="BQ46" s="84">
        <f t="shared" si="49"/>
        <v>0</v>
      </c>
      <c r="BR46" s="84"/>
      <c r="BS46" s="84">
        <f t="shared" si="50"/>
        <v>0</v>
      </c>
      <c r="BT46" s="84"/>
      <c r="BU46" s="85">
        <f t="shared" si="51"/>
        <v>0</v>
      </c>
      <c r="BV46" s="84"/>
      <c r="BW46" s="89">
        <f t="shared" si="52"/>
        <v>0</v>
      </c>
      <c r="BX46" s="84"/>
      <c r="BY46" s="84">
        <f t="shared" si="53"/>
        <v>0</v>
      </c>
      <c r="BZ46" s="84"/>
      <c r="CA46" s="84">
        <f t="shared" si="54"/>
        <v>0</v>
      </c>
      <c r="CB46" s="84"/>
      <c r="CC46" s="84">
        <f t="shared" si="55"/>
        <v>0</v>
      </c>
      <c r="CD46" s="84"/>
      <c r="CE46" s="84">
        <f t="shared" si="56"/>
        <v>0</v>
      </c>
      <c r="CF46" s="84"/>
      <c r="CG46" s="84">
        <f t="shared" si="57"/>
        <v>0</v>
      </c>
      <c r="CH46" s="84"/>
      <c r="CI46" s="85">
        <f t="shared" si="58"/>
        <v>0</v>
      </c>
      <c r="CJ46" s="84"/>
      <c r="CK46" s="85">
        <f t="shared" si="59"/>
        <v>0</v>
      </c>
      <c r="CL46" s="84"/>
      <c r="CM46" s="84">
        <f t="shared" si="60"/>
        <v>0</v>
      </c>
      <c r="CN46" s="84"/>
      <c r="CO46" s="84">
        <f t="shared" si="61"/>
        <v>0</v>
      </c>
      <c r="CP46" s="84"/>
      <c r="CQ46" s="84">
        <f t="shared" si="62"/>
        <v>0</v>
      </c>
      <c r="CR46" s="84"/>
      <c r="CS46" s="84">
        <f t="shared" si="63"/>
        <v>0</v>
      </c>
      <c r="CT46" s="84"/>
      <c r="CU46" s="84">
        <f t="shared" si="64"/>
        <v>0</v>
      </c>
      <c r="CV46" s="84"/>
      <c r="CW46" s="84">
        <f t="shared" si="65"/>
        <v>0</v>
      </c>
      <c r="CX46" s="90"/>
      <c r="CY46" s="84">
        <f t="shared" si="66"/>
        <v>0</v>
      </c>
      <c r="CZ46" s="84"/>
      <c r="DA46" s="89">
        <f t="shared" si="67"/>
        <v>0</v>
      </c>
      <c r="DB46" s="84"/>
      <c r="DC46" s="84">
        <f t="shared" si="68"/>
        <v>0</v>
      </c>
      <c r="DD46" s="91"/>
      <c r="DE46" s="84">
        <f t="shared" si="69"/>
        <v>0</v>
      </c>
      <c r="DF46" s="84"/>
      <c r="DG46" s="84">
        <f t="shared" si="70"/>
        <v>0</v>
      </c>
      <c r="DH46" s="84"/>
      <c r="DI46" s="84">
        <f t="shared" si="71"/>
        <v>0</v>
      </c>
      <c r="DJ46" s="84"/>
      <c r="DK46" s="92">
        <f t="shared" si="72"/>
        <v>0</v>
      </c>
      <c r="DL46" s="89"/>
      <c r="DM46" s="89"/>
      <c r="DN46" s="85">
        <f t="shared" si="73"/>
        <v>9</v>
      </c>
      <c r="DO46" s="85">
        <f t="shared" si="73"/>
        <v>1911869.9815599998</v>
      </c>
    </row>
    <row r="47" spans="1:119" ht="45.75" customHeight="1" x14ac:dyDescent="0.25">
      <c r="A47" s="73"/>
      <c r="B47" s="80">
        <v>29</v>
      </c>
      <c r="C47" s="80" t="s">
        <v>190</v>
      </c>
      <c r="D47" s="80" t="s">
        <v>191</v>
      </c>
      <c r="E47" s="74">
        <v>25969</v>
      </c>
      <c r="F47" s="81">
        <v>2.0499999999999998</v>
      </c>
      <c r="G47" s="76">
        <v>1</v>
      </c>
      <c r="H47" s="77"/>
      <c r="I47" s="77"/>
      <c r="J47" s="77"/>
      <c r="K47" s="51"/>
      <c r="L47" s="82">
        <v>1.4</v>
      </c>
      <c r="M47" s="82">
        <v>1.68</v>
      </c>
      <c r="N47" s="82">
        <v>2.23</v>
      </c>
      <c r="O47" s="83">
        <v>2.57</v>
      </c>
      <c r="P47" s="84">
        <v>0</v>
      </c>
      <c r="Q47" s="84">
        <f t="shared" si="26"/>
        <v>0</v>
      </c>
      <c r="R47" s="84"/>
      <c r="S47" s="84">
        <f t="shared" si="27"/>
        <v>0</v>
      </c>
      <c r="T47" s="84"/>
      <c r="U47" s="84">
        <f t="shared" si="28"/>
        <v>0</v>
      </c>
      <c r="V47" s="84"/>
      <c r="W47" s="85">
        <f t="shared" si="29"/>
        <v>0</v>
      </c>
      <c r="X47" s="84"/>
      <c r="Y47" s="84">
        <f t="shared" si="30"/>
        <v>0</v>
      </c>
      <c r="Z47" s="84"/>
      <c r="AA47" s="84"/>
      <c r="AB47" s="84"/>
      <c r="AC47" s="84">
        <f t="shared" si="31"/>
        <v>0</v>
      </c>
      <c r="AD47" s="84"/>
      <c r="AE47" s="84"/>
      <c r="AF47" s="84"/>
      <c r="AG47" s="84">
        <f t="shared" si="32"/>
        <v>0</v>
      </c>
      <c r="AH47" s="84"/>
      <c r="AI47" s="84"/>
      <c r="AJ47" s="104"/>
      <c r="AK47" s="84">
        <f t="shared" si="33"/>
        <v>0</v>
      </c>
      <c r="AL47" s="84"/>
      <c r="AM47" s="85">
        <f t="shared" si="34"/>
        <v>0</v>
      </c>
      <c r="AN47" s="84"/>
      <c r="AO47" s="84">
        <f t="shared" si="35"/>
        <v>0</v>
      </c>
      <c r="AP47" s="84"/>
      <c r="AQ47" s="84">
        <f t="shared" si="36"/>
        <v>0</v>
      </c>
      <c r="AR47" s="90"/>
      <c r="AS47" s="84">
        <f t="shared" si="37"/>
        <v>0</v>
      </c>
      <c r="AT47" s="84"/>
      <c r="AU47" s="89">
        <f t="shared" si="38"/>
        <v>0</v>
      </c>
      <c r="AV47" s="84"/>
      <c r="AW47" s="84">
        <f t="shared" si="39"/>
        <v>0</v>
      </c>
      <c r="AX47" s="84"/>
      <c r="AY47" s="84">
        <f t="shared" si="40"/>
        <v>0</v>
      </c>
      <c r="AZ47" s="84"/>
      <c r="BA47" s="84">
        <f t="shared" si="41"/>
        <v>0</v>
      </c>
      <c r="BB47" s="84"/>
      <c r="BC47" s="84">
        <f t="shared" si="42"/>
        <v>0</v>
      </c>
      <c r="BD47" s="84"/>
      <c r="BE47" s="85">
        <f t="shared" si="43"/>
        <v>0</v>
      </c>
      <c r="BF47" s="84"/>
      <c r="BG47" s="85">
        <f t="shared" si="44"/>
        <v>0</v>
      </c>
      <c r="BH47" s="84"/>
      <c r="BI47" s="84">
        <f t="shared" si="45"/>
        <v>0</v>
      </c>
      <c r="BJ47" s="84"/>
      <c r="BK47" s="84">
        <f t="shared" si="46"/>
        <v>0</v>
      </c>
      <c r="BL47" s="84"/>
      <c r="BM47" s="84">
        <f t="shared" si="47"/>
        <v>0</v>
      </c>
      <c r="BN47" s="84"/>
      <c r="BO47" s="85">
        <f t="shared" si="48"/>
        <v>0</v>
      </c>
      <c r="BP47" s="84"/>
      <c r="BQ47" s="84">
        <f t="shared" si="49"/>
        <v>0</v>
      </c>
      <c r="BR47" s="84"/>
      <c r="BS47" s="84">
        <f t="shared" si="50"/>
        <v>0</v>
      </c>
      <c r="BT47" s="84"/>
      <c r="BU47" s="85">
        <f t="shared" si="51"/>
        <v>0</v>
      </c>
      <c r="BV47" s="84"/>
      <c r="BW47" s="89">
        <f t="shared" si="52"/>
        <v>0</v>
      </c>
      <c r="BX47" s="84"/>
      <c r="BY47" s="84">
        <f t="shared" si="53"/>
        <v>0</v>
      </c>
      <c r="BZ47" s="84"/>
      <c r="CA47" s="84">
        <f t="shared" si="54"/>
        <v>0</v>
      </c>
      <c r="CB47" s="84"/>
      <c r="CC47" s="84">
        <f t="shared" si="55"/>
        <v>0</v>
      </c>
      <c r="CD47" s="84"/>
      <c r="CE47" s="84">
        <f t="shared" si="56"/>
        <v>0</v>
      </c>
      <c r="CF47" s="84"/>
      <c r="CG47" s="84">
        <f t="shared" si="57"/>
        <v>0</v>
      </c>
      <c r="CH47" s="84"/>
      <c r="CI47" s="85">
        <f t="shared" si="58"/>
        <v>0</v>
      </c>
      <c r="CJ47" s="84"/>
      <c r="CK47" s="85">
        <f t="shared" si="59"/>
        <v>0</v>
      </c>
      <c r="CL47" s="84"/>
      <c r="CM47" s="84">
        <f t="shared" si="60"/>
        <v>0</v>
      </c>
      <c r="CN47" s="84"/>
      <c r="CO47" s="84">
        <f t="shared" si="61"/>
        <v>0</v>
      </c>
      <c r="CP47" s="84"/>
      <c r="CQ47" s="84">
        <f t="shared" si="62"/>
        <v>0</v>
      </c>
      <c r="CR47" s="84"/>
      <c r="CS47" s="84">
        <f t="shared" si="63"/>
        <v>0</v>
      </c>
      <c r="CT47" s="84"/>
      <c r="CU47" s="84">
        <f t="shared" si="64"/>
        <v>0</v>
      </c>
      <c r="CV47" s="84"/>
      <c r="CW47" s="84">
        <f t="shared" si="65"/>
        <v>0</v>
      </c>
      <c r="CX47" s="90"/>
      <c r="CY47" s="84">
        <f t="shared" si="66"/>
        <v>0</v>
      </c>
      <c r="CZ47" s="84"/>
      <c r="DA47" s="89">
        <f t="shared" si="67"/>
        <v>0</v>
      </c>
      <c r="DB47" s="84"/>
      <c r="DC47" s="84">
        <f t="shared" si="68"/>
        <v>0</v>
      </c>
      <c r="DD47" s="91"/>
      <c r="DE47" s="84">
        <f t="shared" si="69"/>
        <v>0</v>
      </c>
      <c r="DF47" s="84"/>
      <c r="DG47" s="84">
        <f t="shared" si="70"/>
        <v>0</v>
      </c>
      <c r="DH47" s="84"/>
      <c r="DI47" s="84">
        <f t="shared" si="71"/>
        <v>0</v>
      </c>
      <c r="DJ47" s="84"/>
      <c r="DK47" s="92">
        <f t="shared" si="72"/>
        <v>0</v>
      </c>
      <c r="DL47" s="89"/>
      <c r="DM47" s="89"/>
      <c r="DN47" s="85">
        <f t="shared" si="73"/>
        <v>0</v>
      </c>
      <c r="DO47" s="85">
        <f t="shared" si="73"/>
        <v>0</v>
      </c>
    </row>
    <row r="48" spans="1:119" ht="15.75" customHeight="1" x14ac:dyDescent="0.25">
      <c r="A48" s="196">
        <v>6</v>
      </c>
      <c r="B48" s="211"/>
      <c r="C48" s="212"/>
      <c r="D48" s="199" t="s">
        <v>192</v>
      </c>
      <c r="E48" s="200">
        <v>25969</v>
      </c>
      <c r="F48" s="204">
        <v>0.8</v>
      </c>
      <c r="G48" s="207"/>
      <c r="H48" s="77"/>
      <c r="I48" s="77"/>
      <c r="J48" s="77"/>
      <c r="K48" s="208"/>
      <c r="L48" s="209">
        <v>1.4</v>
      </c>
      <c r="M48" s="209">
        <v>1.68</v>
      </c>
      <c r="N48" s="209">
        <v>2.23</v>
      </c>
      <c r="O48" s="210">
        <v>2.57</v>
      </c>
      <c r="P48" s="206">
        <f t="shared" ref="P48:CA48" si="74">SUM(P49:P52)</f>
        <v>32</v>
      </c>
      <c r="Q48" s="206">
        <f t="shared" si="74"/>
        <v>448498.6246941</v>
      </c>
      <c r="R48" s="206">
        <f t="shared" si="74"/>
        <v>20</v>
      </c>
      <c r="S48" s="206">
        <f t="shared" si="74"/>
        <v>253679.8177408</v>
      </c>
      <c r="T48" s="206">
        <f t="shared" si="74"/>
        <v>26</v>
      </c>
      <c r="U48" s="206">
        <f t="shared" si="74"/>
        <v>1115835.8621549997</v>
      </c>
      <c r="V48" s="206">
        <f t="shared" si="74"/>
        <v>3</v>
      </c>
      <c r="W48" s="206">
        <f t="shared" si="74"/>
        <v>43154.868695999998</v>
      </c>
      <c r="X48" s="206">
        <f t="shared" si="74"/>
        <v>0</v>
      </c>
      <c r="Y48" s="206">
        <f t="shared" si="74"/>
        <v>0</v>
      </c>
      <c r="Z48" s="206">
        <f t="shared" si="74"/>
        <v>0</v>
      </c>
      <c r="AA48" s="206">
        <f t="shared" si="74"/>
        <v>0</v>
      </c>
      <c r="AB48" s="206">
        <f t="shared" si="74"/>
        <v>917</v>
      </c>
      <c r="AC48" s="206">
        <f t="shared" si="74"/>
        <v>76556359.124265596</v>
      </c>
      <c r="AD48" s="206">
        <f t="shared" si="74"/>
        <v>0</v>
      </c>
      <c r="AE48" s="206">
        <f t="shared" si="74"/>
        <v>0</v>
      </c>
      <c r="AF48" s="206">
        <f t="shared" si="74"/>
        <v>75</v>
      </c>
      <c r="AG48" s="206">
        <f t="shared" si="74"/>
        <v>6277577.7808799995</v>
      </c>
      <c r="AH48" s="206">
        <f t="shared" si="74"/>
        <v>0</v>
      </c>
      <c r="AI48" s="206">
        <f t="shared" si="74"/>
        <v>0</v>
      </c>
      <c r="AJ48" s="206">
        <f t="shared" si="74"/>
        <v>5</v>
      </c>
      <c r="AK48" s="206">
        <f t="shared" si="74"/>
        <v>134437.00062656001</v>
      </c>
      <c r="AL48" s="206">
        <f t="shared" si="74"/>
        <v>37</v>
      </c>
      <c r="AM48" s="206">
        <f t="shared" si="74"/>
        <v>1165283.66721786</v>
      </c>
      <c r="AN48" s="206">
        <f t="shared" si="74"/>
        <v>209</v>
      </c>
      <c r="AO48" s="206">
        <f t="shared" si="74"/>
        <v>8985775.8389792573</v>
      </c>
      <c r="AP48" s="206">
        <f t="shared" si="74"/>
        <v>5</v>
      </c>
      <c r="AQ48" s="206">
        <f t="shared" si="74"/>
        <v>75893.700298240015</v>
      </c>
      <c r="AR48" s="206">
        <f t="shared" si="74"/>
        <v>0</v>
      </c>
      <c r="AS48" s="206">
        <f t="shared" si="74"/>
        <v>0</v>
      </c>
      <c r="AT48" s="206">
        <f t="shared" si="74"/>
        <v>9</v>
      </c>
      <c r="AU48" s="206">
        <f t="shared" si="74"/>
        <v>238740.9323512</v>
      </c>
      <c r="AV48" s="206">
        <f t="shared" si="74"/>
        <v>0</v>
      </c>
      <c r="AW48" s="206">
        <f t="shared" si="74"/>
        <v>0</v>
      </c>
      <c r="AX48" s="206">
        <f t="shared" si="74"/>
        <v>0</v>
      </c>
      <c r="AY48" s="206">
        <f t="shared" si="74"/>
        <v>0</v>
      </c>
      <c r="AZ48" s="206">
        <f t="shared" si="74"/>
        <v>0</v>
      </c>
      <c r="BA48" s="206">
        <f t="shared" si="74"/>
        <v>0</v>
      </c>
      <c r="BB48" s="206">
        <f t="shared" si="74"/>
        <v>0</v>
      </c>
      <c r="BC48" s="206">
        <f t="shared" si="74"/>
        <v>0</v>
      </c>
      <c r="BD48" s="206">
        <f t="shared" si="74"/>
        <v>0</v>
      </c>
      <c r="BE48" s="206">
        <f t="shared" si="74"/>
        <v>0</v>
      </c>
      <c r="BF48" s="206">
        <f t="shared" si="74"/>
        <v>0</v>
      </c>
      <c r="BG48" s="206">
        <f t="shared" si="74"/>
        <v>0</v>
      </c>
      <c r="BH48" s="206">
        <f t="shared" si="74"/>
        <v>5</v>
      </c>
      <c r="BI48" s="206">
        <f t="shared" si="74"/>
        <v>208452.43275171996</v>
      </c>
      <c r="BJ48" s="206">
        <f t="shared" si="74"/>
        <v>0</v>
      </c>
      <c r="BK48" s="206">
        <f t="shared" si="74"/>
        <v>0</v>
      </c>
      <c r="BL48" s="206">
        <f t="shared" si="74"/>
        <v>75</v>
      </c>
      <c r="BM48" s="206">
        <f t="shared" si="74"/>
        <v>1036347.5837760001</v>
      </c>
      <c r="BN48" s="206">
        <f t="shared" si="74"/>
        <v>0</v>
      </c>
      <c r="BO48" s="206">
        <f t="shared" si="74"/>
        <v>0</v>
      </c>
      <c r="BP48" s="206">
        <f t="shared" si="74"/>
        <v>24</v>
      </c>
      <c r="BQ48" s="206">
        <f t="shared" si="74"/>
        <v>1183522.4910886399</v>
      </c>
      <c r="BR48" s="206">
        <f t="shared" si="74"/>
        <v>11</v>
      </c>
      <c r="BS48" s="206">
        <f t="shared" si="74"/>
        <v>415971.97384512</v>
      </c>
      <c r="BT48" s="206">
        <f t="shared" si="74"/>
        <v>16</v>
      </c>
      <c r="BU48" s="206">
        <f t="shared" si="74"/>
        <v>877091.00993906381</v>
      </c>
      <c r="BV48" s="206">
        <f t="shared" si="74"/>
        <v>34</v>
      </c>
      <c r="BW48" s="206">
        <f t="shared" si="74"/>
        <v>1082153.731558</v>
      </c>
      <c r="BX48" s="206">
        <f t="shared" si="74"/>
        <v>123</v>
      </c>
      <c r="BY48" s="206">
        <f t="shared" si="74"/>
        <v>6189070.7856227988</v>
      </c>
      <c r="BZ48" s="206">
        <f t="shared" si="74"/>
        <v>180</v>
      </c>
      <c r="CA48" s="206">
        <f t="shared" si="74"/>
        <v>8214998.5576639986</v>
      </c>
      <c r="CB48" s="206">
        <f t="shared" ref="CB48:DM48" si="75">SUM(CB49:CB52)</f>
        <v>0</v>
      </c>
      <c r="CC48" s="206">
        <f t="shared" si="75"/>
        <v>0</v>
      </c>
      <c r="CD48" s="206">
        <f t="shared" si="75"/>
        <v>62</v>
      </c>
      <c r="CE48" s="206">
        <f t="shared" si="75"/>
        <v>4356683.5240370389</v>
      </c>
      <c r="CF48" s="206">
        <f t="shared" si="75"/>
        <v>0</v>
      </c>
      <c r="CG48" s="206">
        <f t="shared" si="75"/>
        <v>0</v>
      </c>
      <c r="CH48" s="206">
        <f t="shared" si="75"/>
        <v>0</v>
      </c>
      <c r="CI48" s="206">
        <f t="shared" si="75"/>
        <v>0</v>
      </c>
      <c r="CJ48" s="206">
        <f t="shared" si="75"/>
        <v>24</v>
      </c>
      <c r="CK48" s="206">
        <f t="shared" si="75"/>
        <v>409255.87314263999</v>
      </c>
      <c r="CL48" s="206">
        <f t="shared" si="75"/>
        <v>23</v>
      </c>
      <c r="CM48" s="206">
        <f t="shared" si="75"/>
        <v>1157305.9192627999</v>
      </c>
      <c r="CN48" s="206">
        <f t="shared" si="75"/>
        <v>36</v>
      </c>
      <c r="CO48" s="206">
        <f t="shared" si="75"/>
        <v>635460.47434079985</v>
      </c>
      <c r="CP48" s="206">
        <f t="shared" si="75"/>
        <v>42</v>
      </c>
      <c r="CQ48" s="206">
        <f t="shared" si="75"/>
        <v>485100.58759679989</v>
      </c>
      <c r="CR48" s="206">
        <f t="shared" si="75"/>
        <v>2</v>
      </c>
      <c r="CS48" s="206">
        <f t="shared" si="75"/>
        <v>182525.25634559998</v>
      </c>
      <c r="CT48" s="206">
        <f t="shared" si="75"/>
        <v>0</v>
      </c>
      <c r="CU48" s="206">
        <f t="shared" si="75"/>
        <v>0</v>
      </c>
      <c r="CV48" s="206">
        <f t="shared" si="75"/>
        <v>32</v>
      </c>
      <c r="CW48" s="206">
        <f t="shared" si="75"/>
        <v>442174.96907776006</v>
      </c>
      <c r="CX48" s="206">
        <f t="shared" si="75"/>
        <v>20</v>
      </c>
      <c r="CY48" s="206">
        <f t="shared" si="75"/>
        <v>667566.50997120002</v>
      </c>
      <c r="CZ48" s="206">
        <f t="shared" si="75"/>
        <v>0</v>
      </c>
      <c r="DA48" s="206">
        <f t="shared" si="75"/>
        <v>0</v>
      </c>
      <c r="DB48" s="206">
        <f t="shared" si="75"/>
        <v>0</v>
      </c>
      <c r="DC48" s="206">
        <f t="shared" si="75"/>
        <v>0</v>
      </c>
      <c r="DD48" s="206">
        <f t="shared" si="75"/>
        <v>8</v>
      </c>
      <c r="DE48" s="206">
        <f t="shared" si="75"/>
        <v>234442.60060299997</v>
      </c>
      <c r="DF48" s="206">
        <f t="shared" si="75"/>
        <v>14</v>
      </c>
      <c r="DG48" s="206">
        <f t="shared" si="75"/>
        <v>657993.52841591998</v>
      </c>
      <c r="DH48" s="206">
        <f t="shared" si="75"/>
        <v>20</v>
      </c>
      <c r="DI48" s="206">
        <f t="shared" si="75"/>
        <v>365457.54040960001</v>
      </c>
      <c r="DJ48" s="206">
        <f t="shared" si="75"/>
        <v>12</v>
      </c>
      <c r="DK48" s="206">
        <f t="shared" si="75"/>
        <v>607239.61717247998</v>
      </c>
      <c r="DL48" s="206">
        <f t="shared" si="75"/>
        <v>0</v>
      </c>
      <c r="DM48" s="206">
        <f t="shared" si="75"/>
        <v>0</v>
      </c>
      <c r="DN48" s="206">
        <f>SUM(DN49:DN52)</f>
        <v>2101</v>
      </c>
      <c r="DO48" s="206">
        <f t="shared" ref="DO48" si="76">SUM(DO49:DO52)</f>
        <v>124704052.18452561</v>
      </c>
    </row>
    <row r="49" spans="1:119" ht="30" x14ac:dyDescent="0.25">
      <c r="A49" s="73"/>
      <c r="B49" s="79">
        <v>30</v>
      </c>
      <c r="C49" s="79" t="s">
        <v>193</v>
      </c>
      <c r="D49" s="154" t="s">
        <v>194</v>
      </c>
      <c r="E49" s="74">
        <v>25969</v>
      </c>
      <c r="F49" s="152">
        <v>0.32</v>
      </c>
      <c r="G49" s="76">
        <v>1</v>
      </c>
      <c r="H49" s="77"/>
      <c r="I49" s="77"/>
      <c r="J49" s="77"/>
      <c r="K49" s="98">
        <v>0.97470000000000001</v>
      </c>
      <c r="L49" s="82">
        <v>1.4</v>
      </c>
      <c r="M49" s="82">
        <v>1.68</v>
      </c>
      <c r="N49" s="82">
        <v>2.23</v>
      </c>
      <c r="O49" s="83">
        <v>2.57</v>
      </c>
      <c r="P49" s="84">
        <v>31</v>
      </c>
      <c r="Q49" s="99">
        <f>(P49*$E49*$F49*((1-$K49)+$K49*$L49*$Q$11*$G49))</f>
        <v>393203.71749824</v>
      </c>
      <c r="R49" s="99">
        <v>20</v>
      </c>
      <c r="S49" s="99">
        <f>(R49*$E49*$F49*((1-$K49)+$K49*$L49*$S$11*$G49))</f>
        <v>253679.8177408</v>
      </c>
      <c r="T49" s="84">
        <v>12</v>
      </c>
      <c r="U49" s="99">
        <f t="shared" ref="U49:U52" si="77">(T49*$E49*$F49*((1-$K49)+$K49*$L49*U$11*$G49))</f>
        <v>172619.47478399999</v>
      </c>
      <c r="V49" s="84">
        <v>3</v>
      </c>
      <c r="W49" s="99">
        <f>(V49*$E49*$F49*((1-$K49)+$K49*$L49*$W$11*$G49))</f>
        <v>43154.868695999998</v>
      </c>
      <c r="X49" s="84"/>
      <c r="Y49" s="99">
        <f>(X49*$E49*$F49*((1-$K49)+$K49*$L49*$Y$11*$G49))</f>
        <v>0</v>
      </c>
      <c r="Z49" s="84"/>
      <c r="AA49" s="84"/>
      <c r="AB49" s="84">
        <v>20</v>
      </c>
      <c r="AC49" s="99">
        <f>(AB49*$E49*$F49*((1-$K49)+$K49*$L49*$AC$11*$G49))</f>
        <v>253679.8177408</v>
      </c>
      <c r="AD49" s="84"/>
      <c r="AE49" s="84"/>
      <c r="AF49" s="84"/>
      <c r="AG49" s="99">
        <f>(AF49*$E49*$F49*((1-$K49)+$K49*$L49*AG$11*$G49))</f>
        <v>0</v>
      </c>
      <c r="AH49" s="84"/>
      <c r="AI49" s="84"/>
      <c r="AJ49" s="84">
        <v>4</v>
      </c>
      <c r="AK49" s="99">
        <f t="shared" ref="AK49:AK52" si="78">(AJ49*$E49*$F49*((1-$K49)+$K49*$G49*AK$11*$L49))</f>
        <v>50735.963548159998</v>
      </c>
      <c r="AL49" s="84">
        <v>22</v>
      </c>
      <c r="AM49" s="99">
        <f>(AL49*$E49*$F49*((1-$K49)+$K49*$G49*AM$11*$L49))</f>
        <v>279047.79951488</v>
      </c>
      <c r="AN49" s="84">
        <v>61</v>
      </c>
      <c r="AO49" s="99">
        <f>(AN49*$E49*$F49*((1-$K49)+$K49*$G49*AO$11*$L49))</f>
        <v>773723.44410943997</v>
      </c>
      <c r="AP49" s="84">
        <v>5</v>
      </c>
      <c r="AQ49" s="99">
        <f>(AP49*$E49*$F49*((1-$K49)+$K49*$G49*AQ$11*$M49))</f>
        <v>75893.700298240015</v>
      </c>
      <c r="AR49" s="90"/>
      <c r="AS49" s="84"/>
      <c r="AT49" s="84">
        <v>7</v>
      </c>
      <c r="AU49" s="99">
        <f>(AT49*$E49*$F49*((1-$K49)+$K49*$G49*AU$11*$M49))</f>
        <v>106251.180417536</v>
      </c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>
        <v>2</v>
      </c>
      <c r="BI49" s="99">
        <f>(BH49*$E49*$F49*((1-$K49)+$K49*$G49*BI$11*$L49))</f>
        <v>27635.935567359997</v>
      </c>
      <c r="BJ49" s="84"/>
      <c r="BK49" s="84"/>
      <c r="BL49" s="84">
        <v>75</v>
      </c>
      <c r="BM49" s="99">
        <f>(BL49*$E49*$F49*((1-$K49)+$K49*$G49*BM$11*$M49))</f>
        <v>1036347.5837760001</v>
      </c>
      <c r="BN49" s="84"/>
      <c r="BO49" s="84"/>
      <c r="BP49" s="84">
        <v>13</v>
      </c>
      <c r="BQ49" s="99">
        <f>(BP49*$E49*$F49*((1-$K49)+$K49*$G49*BQ$11*$M49))</f>
        <v>179633.58118784003</v>
      </c>
      <c r="BR49" s="84">
        <v>5</v>
      </c>
      <c r="BS49" s="99">
        <f>(BR49*$E49*$F49*((1-$K49)+$K49*$G49*BS$11*$M49))</f>
        <v>62285.977538560008</v>
      </c>
      <c r="BT49" s="84">
        <v>5</v>
      </c>
      <c r="BU49" s="99">
        <f>(BT49*$E49*$F49*((1-$K49)+$K49*$G49*BU$11*$M49))</f>
        <v>82697.56167807999</v>
      </c>
      <c r="BV49" s="84">
        <v>26</v>
      </c>
      <c r="BW49" s="99">
        <f>(BV49*$E49*$F49*((1-$K49)+$K49*$G49*BW$11*$M49))</f>
        <v>430027.32072601601</v>
      </c>
      <c r="BX49" s="84"/>
      <c r="BY49" s="99">
        <f>(BX49*$E49*$F49*((1-$K49)+$K49*$G49*BY$11*$L49))</f>
        <v>0</v>
      </c>
      <c r="BZ49" s="84">
        <v>85</v>
      </c>
      <c r="CA49" s="99">
        <f>(BZ49*$E49*$F49*((1-$K49)+$K49*$G49*CA$11*$L49))</f>
        <v>981751.1891839999</v>
      </c>
      <c r="CB49" s="84"/>
      <c r="CC49" s="84"/>
      <c r="CD49" s="84"/>
      <c r="CE49" s="99">
        <f>(CD49*$E49*$F49*((1-$K49)+$K49*$G49*CE$11*$M49))</f>
        <v>0</v>
      </c>
      <c r="CF49" s="84"/>
      <c r="CG49" s="84"/>
      <c r="CH49" s="84"/>
      <c r="CI49" s="84"/>
      <c r="CJ49" s="84">
        <v>18</v>
      </c>
      <c r="CK49" s="99">
        <f>(CJ49*$E49*$F49*((1-$K49)+$K49*$G49*CK$11*$L49))</f>
        <v>167077.08354815998</v>
      </c>
      <c r="CL49" s="84"/>
      <c r="CM49" s="99">
        <f>(CL49*$E49*$F49*((1-$K49)+$K49*$G49*CM$11*$L49))</f>
        <v>0</v>
      </c>
      <c r="CN49" s="84">
        <v>31</v>
      </c>
      <c r="CO49" s="99">
        <f>(CN49*$E49*$F49*((1-$K49)+$K49*$G49*CO$11*$L49))</f>
        <v>358050.43370239995</v>
      </c>
      <c r="CP49" s="84">
        <v>42</v>
      </c>
      <c r="CQ49" s="105">
        <f>CP49*$E49*$F49*((1-$K49)+$K49*$L49*$CQ$11*$G49)</f>
        <v>485100.58759679989</v>
      </c>
      <c r="CR49" s="84"/>
      <c r="CS49" s="99">
        <f>(CR49*$E49*$F49*((1-$K49)+$K49*$G49*CS$11*$M49))</f>
        <v>0</v>
      </c>
      <c r="CT49" s="84"/>
      <c r="CU49" s="99">
        <f>(CT49*$E49*$F49*((1-$K49)+$K49*$G49*CU$11*$M49))</f>
        <v>0</v>
      </c>
      <c r="CV49" s="84">
        <v>32</v>
      </c>
      <c r="CW49" s="99">
        <f>(CV49*$E49*$F49*((1-$K49)+$K49*$G49*CW$11*$M49))</f>
        <v>442174.96907776006</v>
      </c>
      <c r="CX49" s="90">
        <v>10</v>
      </c>
      <c r="CY49" s="99">
        <f>(CX49*$E49*$F49*((1-$K49)+$K49*$G49*CY$11*$M49))</f>
        <v>124571.95507712002</v>
      </c>
      <c r="CZ49" s="84"/>
      <c r="DA49" s="89"/>
      <c r="DB49" s="84"/>
      <c r="DC49" s="84"/>
      <c r="DD49" s="84">
        <v>6</v>
      </c>
      <c r="DE49" s="99">
        <f>(DD49*$E49*$F49*((1-$K49)+$K49*$G49*DE$11*$M49))</f>
        <v>82907.806702080008</v>
      </c>
      <c r="DF49" s="84">
        <v>4</v>
      </c>
      <c r="DG49" s="99">
        <f>(DF49*$E49*$F49*((1-$K49)+$K49*$G49*DG$11*$M49))</f>
        <v>55271.871134720008</v>
      </c>
      <c r="DH49" s="84">
        <v>20</v>
      </c>
      <c r="DI49" s="99">
        <f>(DH49*$E49*$F49*((1-$K49)+$K49*$G49*DI$11*$N49))</f>
        <v>365457.54040960001</v>
      </c>
      <c r="DJ49" s="84">
        <v>9</v>
      </c>
      <c r="DK49" s="99">
        <f>(DJ49*$E49*$F49*((1-$K49)+$K49*$G49*DK$11*$O49))</f>
        <v>189241.38821088002</v>
      </c>
      <c r="DL49" s="89"/>
      <c r="DM49" s="89"/>
      <c r="DN49" s="85">
        <f t="shared" ref="DN49:DO52" si="79">SUM(P49,R49,T49,V49,X49,Z49,AB49,AD49,AF49,AH49,AJ49,AL49,AR49,AV49,AX49,CB49,AN49,BB49,BD49,BF49,CP49,BH49,BJ49,AP49,BN49,AT49,CR49,BP49,CT49,BR49,BT49,BV49,CD49,BX49,BZ49,CF49,CH49,CJ49,CL49,CN49,CV49,CX49,BL49,AZ49,CZ49,DB49,DD49,DF49,DH49,DJ49,DL49)</f>
        <v>568</v>
      </c>
      <c r="DO49" s="85">
        <f t="shared" si="79"/>
        <v>7472222.5694654724</v>
      </c>
    </row>
    <row r="50" spans="1:119" ht="45" x14ac:dyDescent="0.25">
      <c r="A50" s="73"/>
      <c r="B50" s="79">
        <v>31</v>
      </c>
      <c r="C50" s="79" t="s">
        <v>195</v>
      </c>
      <c r="D50" s="154" t="s">
        <v>196</v>
      </c>
      <c r="E50" s="74">
        <v>25969</v>
      </c>
      <c r="F50" s="152">
        <v>1.39</v>
      </c>
      <c r="G50" s="76">
        <v>1</v>
      </c>
      <c r="H50" s="77"/>
      <c r="I50" s="77"/>
      <c r="J50" s="77"/>
      <c r="K50" s="98">
        <v>0.9849</v>
      </c>
      <c r="L50" s="82">
        <v>1.4</v>
      </c>
      <c r="M50" s="82">
        <v>1.68</v>
      </c>
      <c r="N50" s="82">
        <v>2.23</v>
      </c>
      <c r="O50" s="83">
        <v>2.57</v>
      </c>
      <c r="P50" s="84">
        <v>1</v>
      </c>
      <c r="Q50" s="99">
        <f>(P50*$E50*$F50*((1-$K50)+$K50*$L50*$Q$11*$G50))</f>
        <v>55294.907195860003</v>
      </c>
      <c r="R50" s="99"/>
      <c r="S50" s="99">
        <f>(R50*$E50*$F50*((1-$K50)+$K50*$L50*$S$11*$G50))</f>
        <v>0</v>
      </c>
      <c r="T50" s="84">
        <v>12</v>
      </c>
      <c r="U50" s="99">
        <f t="shared" si="77"/>
        <v>753129.53993099986</v>
      </c>
      <c r="V50" s="84"/>
      <c r="W50" s="99">
        <f>(V50*$E50*$F50*((1-$K50)+$K50*$L50*$W$11*$G50))</f>
        <v>0</v>
      </c>
      <c r="X50" s="84"/>
      <c r="Y50" s="99">
        <f>(X50*$E50*$F50*((1-$K50)+$K50*$L50*$Y$11*$G50))</f>
        <v>0</v>
      </c>
      <c r="Z50" s="84"/>
      <c r="AA50" s="84"/>
      <c r="AB50" s="84">
        <v>80</v>
      </c>
      <c r="AC50" s="99">
        <f>(AB50*$E50*$F50*((1-$K50)+$K50*$L50*$AC$11*$G50))</f>
        <v>4423592.5756688006</v>
      </c>
      <c r="AD50" s="84"/>
      <c r="AE50" s="84"/>
      <c r="AF50" s="84"/>
      <c r="AG50" s="99">
        <f t="shared" ref="AG50:AG52" si="80">(AF50*$E50*$F50*((1-$K50)+$K50*$L50*AG$11*$G50))</f>
        <v>0</v>
      </c>
      <c r="AH50" s="84"/>
      <c r="AI50" s="84"/>
      <c r="AJ50" s="84"/>
      <c r="AK50" s="99">
        <f t="shared" si="78"/>
        <v>0</v>
      </c>
      <c r="AL50" s="84">
        <v>13</v>
      </c>
      <c r="AM50" s="99">
        <f t="shared" ref="AM50:AM52" si="81">(AL50*$E50*$F50*((1-$K50)+$K50*$G50*AM$11*$L50))</f>
        <v>718833.79354617989</v>
      </c>
      <c r="AN50" s="84">
        <v>147</v>
      </c>
      <c r="AO50" s="99">
        <f t="shared" ref="AO50:AO51" si="82">(AN50*$E50*$F50*((1-$K50)+$K50*$G50*AO$11*$L50))</f>
        <v>8128351.3577914182</v>
      </c>
      <c r="AP50" s="84"/>
      <c r="AQ50" s="99">
        <f t="shared" ref="AQ50:AQ52" si="83">(AP50*$E50*$F50*((1-$K50)+$K50*$G50*AQ$11*$M50))</f>
        <v>0</v>
      </c>
      <c r="AR50" s="90"/>
      <c r="AS50" s="84"/>
      <c r="AT50" s="84">
        <v>2</v>
      </c>
      <c r="AU50" s="99">
        <f t="shared" ref="AU50:AU52" si="84">(AT50*$E50*$F50*((1-$K50)+$K50*$G50*AU$11*$M50))</f>
        <v>132489.751933664</v>
      </c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>
        <v>3</v>
      </c>
      <c r="BI50" s="99">
        <f t="shared" ref="BI50:BI52" si="85">(BH50*$E50*$F50*((1-$K50)+$K50*$G50*BI$11*$L50))</f>
        <v>180816.49718435996</v>
      </c>
      <c r="BJ50" s="84"/>
      <c r="BK50" s="84"/>
      <c r="BL50" s="84"/>
      <c r="BM50" s="99">
        <f t="shared" ref="BM50:BM52" si="86">(BL50*$E50*$F50*((1-$K50)+$K50*$G50*BM$11*$M50))</f>
        <v>0</v>
      </c>
      <c r="BN50" s="84"/>
      <c r="BO50" s="84"/>
      <c r="BP50" s="84"/>
      <c r="BQ50" s="99">
        <f>(BP50*$E50*$F50*((1-$K50)+$K50*$G50*BQ$11*$M50))</f>
        <v>0</v>
      </c>
      <c r="BR50" s="84">
        <v>5</v>
      </c>
      <c r="BS50" s="99">
        <f t="shared" ref="BS50:BS52" si="87">(BR50*$E50*$F50*((1-$K50)+$K50*$G50*BS$11*$M50))</f>
        <v>271497.27744704002</v>
      </c>
      <c r="BT50" s="84">
        <v>11</v>
      </c>
      <c r="BU50" s="99">
        <f>(BT50*$E50*$F50*((1-$K50)+$K50*$G50*BU$11*$M50))</f>
        <v>794393.4482609838</v>
      </c>
      <c r="BV50" s="84">
        <v>6</v>
      </c>
      <c r="BW50" s="99">
        <f t="shared" ref="BW50:BW52" si="88">(BV50*$E50*$F50*((1-$K50)+$K50*$G50*BW$11*$M50))</f>
        <v>433305.51723326393</v>
      </c>
      <c r="BX50" s="84">
        <v>123</v>
      </c>
      <c r="BY50" s="99">
        <f t="shared" ref="BY50:BY52" si="89">(BX50*$E50*$F50*((1-$K50)+$K50*$G50*BY$11*$L50))</f>
        <v>6189070.7856227988</v>
      </c>
      <c r="BZ50" s="84"/>
      <c r="CA50" s="99">
        <f t="shared" ref="CA50:CA52" si="90">(BZ50*$E50*$F50*((1-$K50)+$K50*$G50*CA$11*$L50))</f>
        <v>0</v>
      </c>
      <c r="CB50" s="84"/>
      <c r="CC50" s="84"/>
      <c r="CD50" s="84">
        <v>42</v>
      </c>
      <c r="CE50" s="99">
        <f t="shared" ref="CE50:CE52" si="91">(CD50*$E50*$F50*((1-$K50)+$K50*$G50*CE$11*$M50))</f>
        <v>2531430.9605810395</v>
      </c>
      <c r="CF50" s="84"/>
      <c r="CG50" s="84"/>
      <c r="CH50" s="84"/>
      <c r="CI50" s="84"/>
      <c r="CJ50" s="84">
        <v>6</v>
      </c>
      <c r="CK50" s="99">
        <f t="shared" ref="CK50:CK52" si="92">(CJ50*$E50*$F50*((1-$K50)+$K50*$G50*CK$11*$L50))</f>
        <v>242178.78959447998</v>
      </c>
      <c r="CL50" s="84">
        <v>23</v>
      </c>
      <c r="CM50" s="99">
        <f t="shared" ref="CM50:CM52" si="93">(CL50*$E50*$F50*((1-$K50)+$K50*$G50*CM$11*$L50))</f>
        <v>1157305.9192627999</v>
      </c>
      <c r="CN50" s="84">
        <v>4</v>
      </c>
      <c r="CO50" s="99">
        <f>(CN50*$E50*$F50*((1-$K50)+$K50*$G50*CO$11*$L50))</f>
        <v>201270.59465439996</v>
      </c>
      <c r="CP50" s="84"/>
      <c r="CQ50" s="105">
        <f>CP50*$E50*$F50*((1-$K50)+$K50*$L50*$CQ$11*$G50)</f>
        <v>0</v>
      </c>
      <c r="CR50" s="84"/>
      <c r="CS50" s="99">
        <f t="shared" ref="CS50:CS52" si="94">(CR50*$E50*$F50*((1-$K50)+$K50*$G50*CS$11*$M50))</f>
        <v>0</v>
      </c>
      <c r="CT50" s="84"/>
      <c r="CU50" s="99">
        <f t="shared" ref="CU50:CU52" si="95">(CT50*$E50*$F50*((1-$K50)+$K50*$G50*CU$11*$M50))</f>
        <v>0</v>
      </c>
      <c r="CV50" s="84"/>
      <c r="CW50" s="99">
        <f t="shared" ref="CW50:CW52" si="96">(CV50*$E50*$F50*((1-$K50)+$K50*$G50*CW$11*$M50))</f>
        <v>0</v>
      </c>
      <c r="CX50" s="90">
        <v>10</v>
      </c>
      <c r="CY50" s="99">
        <f t="shared" ref="CY50:CY52" si="97">(CX50*$E50*$F50*((1-$K50)+$K50*$G50*CY$11*$M50))</f>
        <v>542994.55489408004</v>
      </c>
      <c r="CZ50" s="84"/>
      <c r="DA50" s="89"/>
      <c r="DB50" s="84"/>
      <c r="DC50" s="84"/>
      <c r="DD50" s="84">
        <v>1</v>
      </c>
      <c r="DE50" s="99">
        <f t="shared" ref="DE50:DE52" si="98">(DD50*$E50*$F50*((1-$K50)+$K50*$G50*DE$11*$M50))</f>
        <v>60272.165728119988</v>
      </c>
      <c r="DF50" s="84">
        <v>10</v>
      </c>
      <c r="DG50" s="99">
        <f t="shared" ref="DG50:DG52" si="99">(DF50*$E50*$F50*((1-$K50)+$K50*$G50*DG$11*$M50))</f>
        <v>602721.65728119994</v>
      </c>
      <c r="DH50" s="84"/>
      <c r="DI50" s="99">
        <f t="shared" ref="DI50:DI52" si="100">(DH50*$E50*$F50*((1-$K50)+$K50*$G50*DI$11*$N50))</f>
        <v>0</v>
      </c>
      <c r="DJ50" s="84"/>
      <c r="DK50" s="99">
        <f t="shared" ref="DK50:DK52" si="101">(DJ50*$E50*$F50*((1-$K50)+$K50*$G50*DK$11*$O50))</f>
        <v>0</v>
      </c>
      <c r="DL50" s="89"/>
      <c r="DM50" s="89"/>
      <c r="DN50" s="85">
        <f t="shared" si="79"/>
        <v>499</v>
      </c>
      <c r="DO50" s="85">
        <f t="shared" si="79"/>
        <v>27418950.093811486</v>
      </c>
    </row>
    <row r="51" spans="1:119" ht="30" x14ac:dyDescent="0.25">
      <c r="A51" s="73"/>
      <c r="B51" s="79">
        <v>32</v>
      </c>
      <c r="C51" s="79" t="s">
        <v>197</v>
      </c>
      <c r="D51" s="154" t="s">
        <v>198</v>
      </c>
      <c r="E51" s="74">
        <v>25969</v>
      </c>
      <c r="F51" s="152">
        <v>2.1</v>
      </c>
      <c r="G51" s="76">
        <v>1</v>
      </c>
      <c r="H51" s="77"/>
      <c r="I51" s="77"/>
      <c r="J51" s="77"/>
      <c r="K51" s="98">
        <v>0.99039999999999995</v>
      </c>
      <c r="L51" s="82">
        <v>1.4</v>
      </c>
      <c r="M51" s="82">
        <v>1.68</v>
      </c>
      <c r="N51" s="82">
        <v>2.23</v>
      </c>
      <c r="O51" s="83">
        <v>2.57</v>
      </c>
      <c r="P51" s="84"/>
      <c r="Q51" s="99">
        <f>(P51*$E51*$F51*((1-$K51)+$K51*$L51*$Q$11*$G51))</f>
        <v>0</v>
      </c>
      <c r="R51" s="99"/>
      <c r="S51" s="99">
        <f>(R51*$E51*$F51*((1-$K51)+$K51*$L51*$S$11*$G51))</f>
        <v>0</v>
      </c>
      <c r="T51" s="84">
        <v>2</v>
      </c>
      <c r="U51" s="99">
        <f t="shared" si="77"/>
        <v>190086.84743999998</v>
      </c>
      <c r="V51" s="84"/>
      <c r="W51" s="99">
        <f>(V51*$E51*$F51*((1-$K51)+$K51*$L51*$W$11*$G51))</f>
        <v>0</v>
      </c>
      <c r="X51" s="84"/>
      <c r="Y51" s="99">
        <f>(X51*$E51*$F51*((1-$K51)+$K51*$L51*$Y$11*$G51))</f>
        <v>0</v>
      </c>
      <c r="Z51" s="84"/>
      <c r="AA51" s="84"/>
      <c r="AB51" s="84">
        <v>700</v>
      </c>
      <c r="AC51" s="99">
        <f>(AB51*$E51*$F51*((1-$K51)+$K51*$L51*$AC$11*$G51))</f>
        <v>58590725.954879999</v>
      </c>
      <c r="AD51" s="84"/>
      <c r="AE51" s="84"/>
      <c r="AF51" s="84">
        <v>75</v>
      </c>
      <c r="AG51" s="99">
        <f t="shared" si="80"/>
        <v>6277577.7808799995</v>
      </c>
      <c r="AH51" s="84"/>
      <c r="AI51" s="84"/>
      <c r="AJ51" s="84">
        <v>1</v>
      </c>
      <c r="AK51" s="99">
        <f>(AJ51*$E51*$F51*((1-$K51)+$K51*$G51*AK$11*$L51))</f>
        <v>83701.037078399997</v>
      </c>
      <c r="AL51" s="84">
        <v>2</v>
      </c>
      <c r="AM51" s="99">
        <f t="shared" si="81"/>
        <v>167402.07415679999</v>
      </c>
      <c r="AN51" s="84">
        <v>1</v>
      </c>
      <c r="AO51" s="99">
        <f t="shared" si="82"/>
        <v>83701.037078399997</v>
      </c>
      <c r="AP51" s="84"/>
      <c r="AQ51" s="99">
        <f t="shared" si="83"/>
        <v>0</v>
      </c>
      <c r="AR51" s="90"/>
      <c r="AS51" s="84"/>
      <c r="AT51" s="84"/>
      <c r="AU51" s="99">
        <f t="shared" si="84"/>
        <v>0</v>
      </c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99">
        <f t="shared" si="85"/>
        <v>0</v>
      </c>
      <c r="BJ51" s="84"/>
      <c r="BK51" s="84"/>
      <c r="BL51" s="84"/>
      <c r="BM51" s="99">
        <f t="shared" si="86"/>
        <v>0</v>
      </c>
      <c r="BN51" s="84"/>
      <c r="BO51" s="84"/>
      <c r="BP51" s="84">
        <v>11</v>
      </c>
      <c r="BQ51" s="99">
        <f>(BP51*$E51*$F51*((1-$K51)+$K51*$G51*BQ$11*$M51))</f>
        <v>1003888.9099008</v>
      </c>
      <c r="BR51" s="84">
        <v>1</v>
      </c>
      <c r="BS51" s="99">
        <f t="shared" si="87"/>
        <v>82188.718859519999</v>
      </c>
      <c r="BT51" s="84"/>
      <c r="BU51" s="99">
        <f>(BT51*$E51*$F51*((1-$K51)+$K51*$G51*BU$11*$M51))</f>
        <v>0</v>
      </c>
      <c r="BV51" s="84">
        <v>2</v>
      </c>
      <c r="BW51" s="99">
        <f t="shared" si="88"/>
        <v>218820.89359872002</v>
      </c>
      <c r="BX51" s="84"/>
      <c r="BY51" s="99">
        <f t="shared" si="89"/>
        <v>0</v>
      </c>
      <c r="BZ51" s="84">
        <v>95</v>
      </c>
      <c r="CA51" s="99">
        <f t="shared" si="90"/>
        <v>7233247.3684799988</v>
      </c>
      <c r="CB51" s="84"/>
      <c r="CC51" s="84"/>
      <c r="CD51" s="84">
        <v>20</v>
      </c>
      <c r="CE51" s="99">
        <f t="shared" si="91"/>
        <v>1825252.5634559998</v>
      </c>
      <c r="CF51" s="84"/>
      <c r="CG51" s="84"/>
      <c r="CH51" s="84"/>
      <c r="CI51" s="84"/>
      <c r="CJ51" s="84"/>
      <c r="CK51" s="99">
        <f t="shared" si="92"/>
        <v>0</v>
      </c>
      <c r="CL51" s="84"/>
      <c r="CM51" s="99">
        <f t="shared" si="93"/>
        <v>0</v>
      </c>
      <c r="CN51" s="84">
        <v>1</v>
      </c>
      <c r="CO51" s="99">
        <f t="shared" ref="CO51:CO52" si="102">(CN51*$E51*$F51*((1-$K51)+$K51*$G51*CO$11*$L51))</f>
        <v>76139.445983999991</v>
      </c>
      <c r="CP51" s="84"/>
      <c r="CQ51" s="105">
        <f>CP51*$E51*$F51*((1-$K51)+$K51*$L51*$CQ$11*$G51)</f>
        <v>0</v>
      </c>
      <c r="CR51" s="84">
        <v>2</v>
      </c>
      <c r="CS51" s="99">
        <f t="shared" si="94"/>
        <v>182525.25634559998</v>
      </c>
      <c r="CT51" s="84"/>
      <c r="CU51" s="99">
        <f t="shared" si="95"/>
        <v>0</v>
      </c>
      <c r="CV51" s="84"/>
      <c r="CW51" s="99">
        <f t="shared" si="96"/>
        <v>0</v>
      </c>
      <c r="CX51" s="90"/>
      <c r="CY51" s="99">
        <f t="shared" si="97"/>
        <v>0</v>
      </c>
      <c r="CZ51" s="84"/>
      <c r="DA51" s="89"/>
      <c r="DB51" s="84"/>
      <c r="DC51" s="84"/>
      <c r="DD51" s="84">
        <v>1</v>
      </c>
      <c r="DE51" s="99">
        <f t="shared" si="98"/>
        <v>91262.628172799989</v>
      </c>
      <c r="DF51" s="84"/>
      <c r="DG51" s="99">
        <f t="shared" si="99"/>
        <v>0</v>
      </c>
      <c r="DH51" s="84"/>
      <c r="DI51" s="99">
        <f t="shared" si="100"/>
        <v>0</v>
      </c>
      <c r="DJ51" s="84">
        <v>3</v>
      </c>
      <c r="DK51" s="99">
        <f t="shared" si="101"/>
        <v>417998.22896159993</v>
      </c>
      <c r="DL51" s="89"/>
      <c r="DM51" s="89"/>
      <c r="DN51" s="85">
        <f t="shared" si="79"/>
        <v>917</v>
      </c>
      <c r="DO51" s="85">
        <f t="shared" si="79"/>
        <v>76524518.745272651</v>
      </c>
    </row>
    <row r="52" spans="1:119" ht="30" x14ac:dyDescent="0.25">
      <c r="A52" s="73"/>
      <c r="B52" s="79">
        <v>33</v>
      </c>
      <c r="C52" s="79" t="s">
        <v>199</v>
      </c>
      <c r="D52" s="154" t="s">
        <v>200</v>
      </c>
      <c r="E52" s="74">
        <v>25969</v>
      </c>
      <c r="F52" s="152">
        <v>2.86</v>
      </c>
      <c r="G52" s="76">
        <v>1</v>
      </c>
      <c r="H52" s="77"/>
      <c r="I52" s="77"/>
      <c r="J52" s="77"/>
      <c r="K52" s="98">
        <v>0.98</v>
      </c>
      <c r="L52" s="82">
        <v>1.4</v>
      </c>
      <c r="M52" s="82">
        <v>1.68</v>
      </c>
      <c r="N52" s="82">
        <v>2.23</v>
      </c>
      <c r="O52" s="83">
        <v>2.57</v>
      </c>
      <c r="P52" s="84">
        <v>0</v>
      </c>
      <c r="Q52" s="99">
        <f>(P52*$E52*$F52*((1-$K52)+$K52*$L52*$Q$11*$G52))</f>
        <v>0</v>
      </c>
      <c r="R52" s="99"/>
      <c r="S52" s="99">
        <f>(R52*$E52*$F52*((1-$K52)+$K52*$L52*$S$11*$G52))</f>
        <v>0</v>
      </c>
      <c r="T52" s="99"/>
      <c r="U52" s="99">
        <f t="shared" si="77"/>
        <v>0</v>
      </c>
      <c r="V52" s="84"/>
      <c r="W52" s="99">
        <f>(V52*$E52*$F52*((1-$K52)+$K52*$L52*$W$11*$G52))</f>
        <v>0</v>
      </c>
      <c r="X52" s="84"/>
      <c r="Y52" s="99">
        <f>(X52*$E52*$F52*((1-$K52)+$K52*$L52*$Y$11*$G52))</f>
        <v>0</v>
      </c>
      <c r="Z52" s="84"/>
      <c r="AA52" s="84"/>
      <c r="AB52" s="84">
        <v>117</v>
      </c>
      <c r="AC52" s="99">
        <f>(AB52*$E52*$F52*((1-$K52)+$K52*$L52*$AC$11*$G52))</f>
        <v>13288360.775976</v>
      </c>
      <c r="AD52" s="84"/>
      <c r="AE52" s="84"/>
      <c r="AF52" s="84"/>
      <c r="AG52" s="99">
        <f t="shared" si="80"/>
        <v>0</v>
      </c>
      <c r="AH52" s="84"/>
      <c r="AI52" s="84"/>
      <c r="AJ52" s="84"/>
      <c r="AK52" s="99">
        <f t="shared" si="78"/>
        <v>0</v>
      </c>
      <c r="AL52" s="84"/>
      <c r="AM52" s="99">
        <f t="shared" si="81"/>
        <v>0</v>
      </c>
      <c r="AN52" s="84"/>
      <c r="AO52" s="99">
        <f>(AN52*$E52*$F52*((1-$K52)+$K52*$G52*AO$11*$L52))</f>
        <v>0</v>
      </c>
      <c r="AP52" s="84"/>
      <c r="AQ52" s="99">
        <f t="shared" si="83"/>
        <v>0</v>
      </c>
      <c r="AR52" s="90"/>
      <c r="AS52" s="84"/>
      <c r="AT52" s="84"/>
      <c r="AU52" s="99">
        <f t="shared" si="84"/>
        <v>0</v>
      </c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99">
        <f t="shared" si="85"/>
        <v>0</v>
      </c>
      <c r="BJ52" s="84"/>
      <c r="BK52" s="84"/>
      <c r="BL52" s="84"/>
      <c r="BM52" s="99">
        <f t="shared" si="86"/>
        <v>0</v>
      </c>
      <c r="BN52" s="84"/>
      <c r="BO52" s="84"/>
      <c r="BP52" s="84"/>
      <c r="BQ52" s="99">
        <f t="shared" ref="BQ52" si="103">(BP52*$E52*$F52*((1-$K52)+$K52*$G52*BQ$11*$M52))</f>
        <v>0</v>
      </c>
      <c r="BR52" s="84"/>
      <c r="BS52" s="99">
        <f t="shared" si="87"/>
        <v>0</v>
      </c>
      <c r="BT52" s="84"/>
      <c r="BU52" s="99">
        <f t="shared" ref="BU52" si="104">(BT52*$E52*$F52*((1-$K52)+$K52*$G52*BU$11*$M52))</f>
        <v>0</v>
      </c>
      <c r="BV52" s="84"/>
      <c r="BW52" s="99">
        <f t="shared" si="88"/>
        <v>0</v>
      </c>
      <c r="BX52" s="84"/>
      <c r="BY52" s="99">
        <f t="shared" si="89"/>
        <v>0</v>
      </c>
      <c r="BZ52" s="84"/>
      <c r="CA52" s="99">
        <f t="shared" si="90"/>
        <v>0</v>
      </c>
      <c r="CB52" s="84"/>
      <c r="CC52" s="84"/>
      <c r="CD52" s="84"/>
      <c r="CE52" s="99">
        <f t="shared" si="91"/>
        <v>0</v>
      </c>
      <c r="CF52" s="84"/>
      <c r="CG52" s="84"/>
      <c r="CH52" s="84"/>
      <c r="CI52" s="84"/>
      <c r="CJ52" s="84"/>
      <c r="CK52" s="99">
        <f t="shared" si="92"/>
        <v>0</v>
      </c>
      <c r="CL52" s="84"/>
      <c r="CM52" s="99">
        <f t="shared" si="93"/>
        <v>0</v>
      </c>
      <c r="CN52" s="84"/>
      <c r="CO52" s="99">
        <f t="shared" si="102"/>
        <v>0</v>
      </c>
      <c r="CP52" s="84"/>
      <c r="CQ52" s="105">
        <f>CP52*$E52*$F52*((1-$K52)+$K52*$L52*$CQ$11*$G52)</f>
        <v>0</v>
      </c>
      <c r="CR52" s="84"/>
      <c r="CS52" s="99">
        <f t="shared" si="94"/>
        <v>0</v>
      </c>
      <c r="CT52" s="84"/>
      <c r="CU52" s="99">
        <f t="shared" si="95"/>
        <v>0</v>
      </c>
      <c r="CV52" s="84"/>
      <c r="CW52" s="99">
        <f t="shared" si="96"/>
        <v>0</v>
      </c>
      <c r="CX52" s="90"/>
      <c r="CY52" s="99">
        <f t="shared" si="97"/>
        <v>0</v>
      </c>
      <c r="CZ52" s="84"/>
      <c r="DA52" s="89"/>
      <c r="DB52" s="84"/>
      <c r="DC52" s="84"/>
      <c r="DD52" s="84"/>
      <c r="DE52" s="99">
        <f t="shared" si="98"/>
        <v>0</v>
      </c>
      <c r="DF52" s="84"/>
      <c r="DG52" s="99">
        <f t="shared" si="99"/>
        <v>0</v>
      </c>
      <c r="DH52" s="84"/>
      <c r="DI52" s="99">
        <f t="shared" si="100"/>
        <v>0</v>
      </c>
      <c r="DJ52" s="84"/>
      <c r="DK52" s="99">
        <f t="shared" si="101"/>
        <v>0</v>
      </c>
      <c r="DL52" s="89"/>
      <c r="DM52" s="89"/>
      <c r="DN52" s="85">
        <f t="shared" si="79"/>
        <v>117</v>
      </c>
      <c r="DO52" s="85">
        <f t="shared" si="79"/>
        <v>13288360.775976</v>
      </c>
    </row>
    <row r="53" spans="1:119" ht="15.75" customHeight="1" x14ac:dyDescent="0.25">
      <c r="A53" s="196">
        <v>7</v>
      </c>
      <c r="B53" s="211"/>
      <c r="C53" s="212"/>
      <c r="D53" s="199" t="s">
        <v>201</v>
      </c>
      <c r="E53" s="200">
        <v>25969</v>
      </c>
      <c r="F53" s="213">
        <v>1.84</v>
      </c>
      <c r="G53" s="207"/>
      <c r="H53" s="77"/>
      <c r="I53" s="77"/>
      <c r="J53" s="77"/>
      <c r="K53" s="208"/>
      <c r="L53" s="209">
        <v>1.4</v>
      </c>
      <c r="M53" s="209">
        <v>1.68</v>
      </c>
      <c r="N53" s="209">
        <v>2.23</v>
      </c>
      <c r="O53" s="210">
        <v>2.57</v>
      </c>
      <c r="P53" s="206">
        <f t="shared" ref="P53:CA53" si="105">SUM(P54)</f>
        <v>0</v>
      </c>
      <c r="Q53" s="206">
        <f t="shared" si="105"/>
        <v>0</v>
      </c>
      <c r="R53" s="206">
        <f t="shared" si="105"/>
        <v>0</v>
      </c>
      <c r="S53" s="206">
        <f t="shared" si="105"/>
        <v>0</v>
      </c>
      <c r="T53" s="206">
        <f t="shared" si="105"/>
        <v>23</v>
      </c>
      <c r="U53" s="206">
        <f t="shared" si="105"/>
        <v>1923264.14</v>
      </c>
      <c r="V53" s="206">
        <f t="shared" si="105"/>
        <v>20</v>
      </c>
      <c r="W53" s="206">
        <f t="shared" si="105"/>
        <v>1672403.6</v>
      </c>
      <c r="X53" s="206">
        <f t="shared" si="105"/>
        <v>0</v>
      </c>
      <c r="Y53" s="206">
        <f t="shared" si="105"/>
        <v>0</v>
      </c>
      <c r="Z53" s="206">
        <f t="shared" si="105"/>
        <v>0</v>
      </c>
      <c r="AA53" s="206">
        <f t="shared" si="105"/>
        <v>0</v>
      </c>
      <c r="AB53" s="206">
        <f t="shared" si="105"/>
        <v>0</v>
      </c>
      <c r="AC53" s="206">
        <f t="shared" si="105"/>
        <v>0</v>
      </c>
      <c r="AD53" s="206">
        <f t="shared" si="105"/>
        <v>0</v>
      </c>
      <c r="AE53" s="206">
        <f t="shared" si="105"/>
        <v>0</v>
      </c>
      <c r="AF53" s="206">
        <f t="shared" si="105"/>
        <v>0</v>
      </c>
      <c r="AG53" s="206">
        <f t="shared" si="105"/>
        <v>0</v>
      </c>
      <c r="AH53" s="206">
        <f t="shared" si="105"/>
        <v>0</v>
      </c>
      <c r="AI53" s="206">
        <f t="shared" si="105"/>
        <v>0</v>
      </c>
      <c r="AJ53" s="206">
        <f t="shared" si="105"/>
        <v>0</v>
      </c>
      <c r="AK53" s="206">
        <f t="shared" si="105"/>
        <v>0</v>
      </c>
      <c r="AL53" s="206">
        <f t="shared" si="105"/>
        <v>0</v>
      </c>
      <c r="AM53" s="206">
        <f t="shared" si="105"/>
        <v>0</v>
      </c>
      <c r="AN53" s="206">
        <f t="shared" si="105"/>
        <v>0</v>
      </c>
      <c r="AO53" s="206">
        <f t="shared" si="105"/>
        <v>0</v>
      </c>
      <c r="AP53" s="206">
        <f t="shared" si="105"/>
        <v>20</v>
      </c>
      <c r="AQ53" s="206">
        <f t="shared" si="105"/>
        <v>1766058.2016000003</v>
      </c>
      <c r="AR53" s="206">
        <f t="shared" si="105"/>
        <v>0</v>
      </c>
      <c r="AS53" s="206">
        <f t="shared" si="105"/>
        <v>0</v>
      </c>
      <c r="AT53" s="206">
        <f t="shared" si="105"/>
        <v>0</v>
      </c>
      <c r="AU53" s="206">
        <f t="shared" si="105"/>
        <v>0</v>
      </c>
      <c r="AV53" s="206">
        <f t="shared" si="105"/>
        <v>0</v>
      </c>
      <c r="AW53" s="206">
        <f t="shared" si="105"/>
        <v>0</v>
      </c>
      <c r="AX53" s="206">
        <f t="shared" si="105"/>
        <v>0</v>
      </c>
      <c r="AY53" s="206">
        <f t="shared" si="105"/>
        <v>0</v>
      </c>
      <c r="AZ53" s="206">
        <f t="shared" si="105"/>
        <v>0</v>
      </c>
      <c r="BA53" s="206">
        <f t="shared" si="105"/>
        <v>0</v>
      </c>
      <c r="BB53" s="206">
        <f t="shared" si="105"/>
        <v>0</v>
      </c>
      <c r="BC53" s="206">
        <f t="shared" si="105"/>
        <v>0</v>
      </c>
      <c r="BD53" s="206">
        <f t="shared" si="105"/>
        <v>0</v>
      </c>
      <c r="BE53" s="206">
        <f t="shared" si="105"/>
        <v>0</v>
      </c>
      <c r="BF53" s="206">
        <f t="shared" si="105"/>
        <v>0</v>
      </c>
      <c r="BG53" s="206">
        <f t="shared" si="105"/>
        <v>0</v>
      </c>
      <c r="BH53" s="206">
        <f t="shared" si="105"/>
        <v>0</v>
      </c>
      <c r="BI53" s="206">
        <f t="shared" si="105"/>
        <v>0</v>
      </c>
      <c r="BJ53" s="206">
        <f t="shared" si="105"/>
        <v>0</v>
      </c>
      <c r="BK53" s="206">
        <f t="shared" si="105"/>
        <v>0</v>
      </c>
      <c r="BL53" s="206">
        <f t="shared" si="105"/>
        <v>11</v>
      </c>
      <c r="BM53" s="206">
        <f t="shared" si="105"/>
        <v>883029.10080000001</v>
      </c>
      <c r="BN53" s="206">
        <f t="shared" si="105"/>
        <v>0</v>
      </c>
      <c r="BO53" s="206">
        <f t="shared" si="105"/>
        <v>0</v>
      </c>
      <c r="BP53" s="206">
        <f t="shared" si="105"/>
        <v>0</v>
      </c>
      <c r="BQ53" s="206">
        <f t="shared" si="105"/>
        <v>0</v>
      </c>
      <c r="BR53" s="206">
        <f t="shared" si="105"/>
        <v>0</v>
      </c>
      <c r="BS53" s="206">
        <f t="shared" si="105"/>
        <v>0</v>
      </c>
      <c r="BT53" s="206">
        <f t="shared" si="105"/>
        <v>4</v>
      </c>
      <c r="BU53" s="206">
        <f t="shared" si="105"/>
        <v>385321.78943999996</v>
      </c>
      <c r="BV53" s="206">
        <f t="shared" si="105"/>
        <v>1</v>
      </c>
      <c r="BW53" s="206">
        <f t="shared" si="105"/>
        <v>96330.447359999991</v>
      </c>
      <c r="BX53" s="206">
        <f t="shared" si="105"/>
        <v>0</v>
      </c>
      <c r="BY53" s="206">
        <f t="shared" si="105"/>
        <v>0</v>
      </c>
      <c r="BZ53" s="206">
        <f t="shared" si="105"/>
        <v>0</v>
      </c>
      <c r="CA53" s="206">
        <f t="shared" si="105"/>
        <v>0</v>
      </c>
      <c r="CB53" s="206">
        <f t="shared" ref="CB53:DM53" si="106">SUM(CB54)</f>
        <v>0</v>
      </c>
      <c r="CC53" s="206">
        <f t="shared" si="106"/>
        <v>0</v>
      </c>
      <c r="CD53" s="206">
        <f t="shared" si="106"/>
        <v>1</v>
      </c>
      <c r="CE53" s="206">
        <f t="shared" si="106"/>
        <v>80275.372799999997</v>
      </c>
      <c r="CF53" s="206">
        <f t="shared" si="106"/>
        <v>0</v>
      </c>
      <c r="CG53" s="206">
        <f t="shared" si="106"/>
        <v>0</v>
      </c>
      <c r="CH53" s="206">
        <f t="shared" si="106"/>
        <v>0</v>
      </c>
      <c r="CI53" s="206">
        <f t="shared" si="106"/>
        <v>0</v>
      </c>
      <c r="CJ53" s="206">
        <f t="shared" si="106"/>
        <v>0</v>
      </c>
      <c r="CK53" s="206">
        <f t="shared" si="106"/>
        <v>0</v>
      </c>
      <c r="CL53" s="206">
        <f t="shared" si="106"/>
        <v>0</v>
      </c>
      <c r="CM53" s="206">
        <f t="shared" si="106"/>
        <v>0</v>
      </c>
      <c r="CN53" s="206">
        <f t="shared" si="106"/>
        <v>0</v>
      </c>
      <c r="CO53" s="206">
        <f t="shared" si="106"/>
        <v>0</v>
      </c>
      <c r="CP53" s="206">
        <f t="shared" si="106"/>
        <v>0</v>
      </c>
      <c r="CQ53" s="206">
        <f t="shared" si="106"/>
        <v>0</v>
      </c>
      <c r="CR53" s="206">
        <f t="shared" si="106"/>
        <v>0</v>
      </c>
      <c r="CS53" s="206">
        <f t="shared" si="106"/>
        <v>0</v>
      </c>
      <c r="CT53" s="206">
        <f t="shared" si="106"/>
        <v>1</v>
      </c>
      <c r="CU53" s="206">
        <f t="shared" si="106"/>
        <v>80275.372799999997</v>
      </c>
      <c r="CV53" s="206">
        <f t="shared" si="106"/>
        <v>0</v>
      </c>
      <c r="CW53" s="206">
        <f t="shared" si="106"/>
        <v>0</v>
      </c>
      <c r="CX53" s="206">
        <f t="shared" si="106"/>
        <v>0</v>
      </c>
      <c r="CY53" s="206">
        <f t="shared" si="106"/>
        <v>0</v>
      </c>
      <c r="CZ53" s="206">
        <f t="shared" si="106"/>
        <v>0</v>
      </c>
      <c r="DA53" s="206">
        <f t="shared" si="106"/>
        <v>0</v>
      </c>
      <c r="DB53" s="206">
        <f t="shared" si="106"/>
        <v>0</v>
      </c>
      <c r="DC53" s="206">
        <f t="shared" si="106"/>
        <v>0</v>
      </c>
      <c r="DD53" s="206">
        <f t="shared" si="106"/>
        <v>0</v>
      </c>
      <c r="DE53" s="206">
        <f t="shared" si="106"/>
        <v>0</v>
      </c>
      <c r="DF53" s="206">
        <f t="shared" si="106"/>
        <v>1</v>
      </c>
      <c r="DG53" s="206">
        <f t="shared" si="106"/>
        <v>80275.372799999997</v>
      </c>
      <c r="DH53" s="206">
        <f t="shared" si="106"/>
        <v>0</v>
      </c>
      <c r="DI53" s="206">
        <f t="shared" si="106"/>
        <v>0</v>
      </c>
      <c r="DJ53" s="206">
        <f t="shared" si="106"/>
        <v>0</v>
      </c>
      <c r="DK53" s="206">
        <f t="shared" si="106"/>
        <v>0</v>
      </c>
      <c r="DL53" s="206">
        <f t="shared" si="106"/>
        <v>0</v>
      </c>
      <c r="DM53" s="206">
        <f t="shared" si="106"/>
        <v>0</v>
      </c>
      <c r="DN53" s="206">
        <f>SUM(DN54)</f>
        <v>82</v>
      </c>
      <c r="DO53" s="206">
        <f t="shared" ref="DO53" si="107">SUM(DO54)</f>
        <v>6967233.3976000007</v>
      </c>
    </row>
    <row r="54" spans="1:119" ht="30" customHeight="1" x14ac:dyDescent="0.25">
      <c r="A54" s="73"/>
      <c r="B54" s="78">
        <v>34</v>
      </c>
      <c r="C54" s="79" t="s">
        <v>202</v>
      </c>
      <c r="D54" s="80" t="s">
        <v>203</v>
      </c>
      <c r="E54" s="74">
        <v>25969</v>
      </c>
      <c r="F54" s="81">
        <v>1.84</v>
      </c>
      <c r="G54" s="76">
        <v>1</v>
      </c>
      <c r="H54" s="77"/>
      <c r="I54" s="77"/>
      <c r="J54" s="77"/>
      <c r="K54" s="51"/>
      <c r="L54" s="82">
        <v>1.4</v>
      </c>
      <c r="M54" s="82">
        <v>1.68</v>
      </c>
      <c r="N54" s="82">
        <v>2.23</v>
      </c>
      <c r="O54" s="83">
        <v>2.57</v>
      </c>
      <c r="P54" s="84"/>
      <c r="Q54" s="84">
        <f>(P54*$E54*$F54*$G54*$L54*$Q$11)</f>
        <v>0</v>
      </c>
      <c r="R54" s="84"/>
      <c r="S54" s="84">
        <f>(R54*$E54*$F54*$G54*$L54*$S$11)</f>
        <v>0</v>
      </c>
      <c r="T54" s="84">
        <v>23</v>
      </c>
      <c r="U54" s="84">
        <f>(T54*$E54*$F54*$G54*$L54*$U$11)</f>
        <v>1923264.14</v>
      </c>
      <c r="V54" s="84">
        <v>20</v>
      </c>
      <c r="W54" s="85">
        <f>(V54*$E54*$F54*$G54*$L54*$W$11)</f>
        <v>1672403.6</v>
      </c>
      <c r="X54" s="84"/>
      <c r="Y54" s="84">
        <f>(X54*$E54*$F54*$G54*$L54*$Y$11)</f>
        <v>0</v>
      </c>
      <c r="Z54" s="84"/>
      <c r="AA54" s="84"/>
      <c r="AB54" s="84"/>
      <c r="AC54" s="84">
        <f>(AB54*$E54*$F54*$G54*$L54*$AC$11)</f>
        <v>0</v>
      </c>
      <c r="AD54" s="84"/>
      <c r="AE54" s="84"/>
      <c r="AF54" s="84"/>
      <c r="AG54" s="84">
        <f>(AF54*$E54*$F54*$G54*$L54*$AG$11)</f>
        <v>0</v>
      </c>
      <c r="AH54" s="84"/>
      <c r="AI54" s="84"/>
      <c r="AJ54" s="86"/>
      <c r="AK54" s="84">
        <f>(AJ54*$E54*$F54*$G54*$L54*$AK$11)</f>
        <v>0</v>
      </c>
      <c r="AL54" s="84"/>
      <c r="AM54" s="85">
        <f>(AL54*$E54*$F54*$G54*$L54*$AM$11)</f>
        <v>0</v>
      </c>
      <c r="AN54" s="84"/>
      <c r="AO54" s="84">
        <f>(AN54*$E54*$F54*$G54*$L54*$AO$11)</f>
        <v>0</v>
      </c>
      <c r="AP54" s="84">
        <v>20</v>
      </c>
      <c r="AQ54" s="84">
        <f>(AP54*$E54*$F54*$G54*$M54*$AQ$11)</f>
        <v>1766058.2016000003</v>
      </c>
      <c r="AR54" s="90"/>
      <c r="AS54" s="84">
        <f>(AR54*$E54*$F54*$G54*$M54*$AS$11)</f>
        <v>0</v>
      </c>
      <c r="AT54" s="84"/>
      <c r="AU54" s="89">
        <f>(AT54*$E54*$F54*$G54*$M54*$AU$11)</f>
        <v>0</v>
      </c>
      <c r="AV54" s="84"/>
      <c r="AW54" s="84">
        <f>(AV54*$E54*$F54*$G54*$L54*$AW$11)</f>
        <v>0</v>
      </c>
      <c r="AX54" s="84"/>
      <c r="AY54" s="84">
        <f>(AX54*$E54*$F54*$G54*$L54*$AY$11)</f>
        <v>0</v>
      </c>
      <c r="AZ54" s="84"/>
      <c r="BA54" s="84">
        <f>(AZ54*$E54*$F54*$G54*$L54*$BA$11)</f>
        <v>0</v>
      </c>
      <c r="BB54" s="84"/>
      <c r="BC54" s="84">
        <f>(BB54*$E54*$F54*$G54*$L54*$BC$11)</f>
        <v>0</v>
      </c>
      <c r="BD54" s="84"/>
      <c r="BE54" s="85">
        <f>(BD54*$E54*$F54*$G54*$L54*$BE$11)</f>
        <v>0</v>
      </c>
      <c r="BF54" s="84"/>
      <c r="BG54" s="85">
        <f>(BF54*$E54*$F54*$G54*$L54*$BG$11)</f>
        <v>0</v>
      </c>
      <c r="BH54" s="84"/>
      <c r="BI54" s="84">
        <f>(BH54*$E54*$F54*$G54*$L54*$BI$11)</f>
        <v>0</v>
      </c>
      <c r="BJ54" s="84"/>
      <c r="BK54" s="84">
        <f>(BJ54*$E54*$F54*$G54*$M54*$BK$11)</f>
        <v>0</v>
      </c>
      <c r="BL54" s="84">
        <v>11</v>
      </c>
      <c r="BM54" s="84">
        <f>(BL54*$E54*$F54*$G54*$M54*$BM$11)</f>
        <v>883029.10080000001</v>
      </c>
      <c r="BN54" s="84"/>
      <c r="BO54" s="85">
        <f>(BN54*$E54*$F54*$G54*$M54*$BO$11)</f>
        <v>0</v>
      </c>
      <c r="BP54" s="84"/>
      <c r="BQ54" s="84">
        <f>(BP54*$E54*$F54*$G54*$M54*$BQ$11)</f>
        <v>0</v>
      </c>
      <c r="BR54" s="84"/>
      <c r="BS54" s="84">
        <f>(BR54*$E54*$F54*$G54*$M54*$BS$11)</f>
        <v>0</v>
      </c>
      <c r="BT54" s="84">
        <v>4</v>
      </c>
      <c r="BU54" s="85">
        <f>(BT54*$E54*$F54*$G54*$M54*$BU$11)</f>
        <v>385321.78943999996</v>
      </c>
      <c r="BV54" s="84">
        <v>1</v>
      </c>
      <c r="BW54" s="89">
        <f>(BV54*$E54*$F54*$G54*$M54*$BW$11)</f>
        <v>96330.447359999991</v>
      </c>
      <c r="BX54" s="84"/>
      <c r="BY54" s="84">
        <f>(BX54*$E54*$F54*$G54*$L54*$BY$11)</f>
        <v>0</v>
      </c>
      <c r="BZ54" s="84"/>
      <c r="CA54" s="84">
        <f>(BZ54*$E54*$F54*$G54*$L54*$CA$11)</f>
        <v>0</v>
      </c>
      <c r="CB54" s="84"/>
      <c r="CC54" s="84">
        <f>(CB54*$E54*$F54*$G54*$L54*$CC$11)</f>
        <v>0</v>
      </c>
      <c r="CD54" s="84">
        <v>1</v>
      </c>
      <c r="CE54" s="84">
        <f>(CD54*$E54*$F54*$G54*$M54*$CE$11)</f>
        <v>80275.372799999997</v>
      </c>
      <c r="CF54" s="84"/>
      <c r="CG54" s="84"/>
      <c r="CH54" s="84"/>
      <c r="CI54" s="85">
        <f>(CH54*$E54*$F54*$G54*$L54*$CI$11)</f>
        <v>0</v>
      </c>
      <c r="CJ54" s="84"/>
      <c r="CK54" s="85">
        <f>(CJ54*$E54*$F54*$G54*$L54*$CK$11)</f>
        <v>0</v>
      </c>
      <c r="CL54" s="84"/>
      <c r="CM54" s="84">
        <f>(CL54*$E54*$F54*$G54*$L54*$CM$11)</f>
        <v>0</v>
      </c>
      <c r="CN54" s="84"/>
      <c r="CO54" s="84">
        <f>(CN54*$E54*$F54*$G54*$L54*$CO$11)</f>
        <v>0</v>
      </c>
      <c r="CP54" s="84"/>
      <c r="CQ54" s="84">
        <f>(CP54*$E54*$F54*$G54*$L54*$CQ$11)</f>
        <v>0</v>
      </c>
      <c r="CR54" s="84"/>
      <c r="CS54" s="84">
        <f>(CR54*$E54*$F54*$G54*$M54*$CS$11)</f>
        <v>0</v>
      </c>
      <c r="CT54" s="84">
        <v>1</v>
      </c>
      <c r="CU54" s="84">
        <f>(CT54*$E54*$F54*$G54*$M54*$CU$11)</f>
        <v>80275.372799999997</v>
      </c>
      <c r="CV54" s="84"/>
      <c r="CW54" s="84">
        <f>(CV54*$E54*$F54*$G54*$M54*$CW$11)</f>
        <v>0</v>
      </c>
      <c r="CX54" s="90"/>
      <c r="CY54" s="84">
        <f>(CX54*$E54*$F54*$G54*$M54*$CY$11)</f>
        <v>0</v>
      </c>
      <c r="CZ54" s="84"/>
      <c r="DA54" s="89">
        <f>(CZ54*$E54*$F54*$G54*$M54*DA$11)</f>
        <v>0</v>
      </c>
      <c r="DB54" s="84"/>
      <c r="DC54" s="84">
        <f>(DB54*$E54*$F54*$G54*$M54*$DC$11)</f>
        <v>0</v>
      </c>
      <c r="DD54" s="91"/>
      <c r="DE54" s="84">
        <f>(DD54*$E54*$F54*$G54*$M54*$BU$11)</f>
        <v>0</v>
      </c>
      <c r="DF54" s="84">
        <v>1</v>
      </c>
      <c r="DG54" s="84">
        <f>(DF54*$E54*$F54*$G54*$M54*$DG$11)</f>
        <v>80275.372799999997</v>
      </c>
      <c r="DH54" s="84"/>
      <c r="DI54" s="84">
        <f>(DH54*$E54*$F54*$G54*$N54*$DI$11)</f>
        <v>0</v>
      </c>
      <c r="DJ54" s="84"/>
      <c r="DK54" s="92">
        <f>(DJ54*$E54*$F54*$G54*$O54*$DK$11)</f>
        <v>0</v>
      </c>
      <c r="DL54" s="89"/>
      <c r="DM54" s="89"/>
      <c r="DN54" s="85">
        <f>SUM(P54,R54,T54,V54,X54,Z54,AB54,AD54,AF54,AH54,AJ54,AL54,AR54,AV54,AX54,CB54,AN54,BB54,BD54,BF54,CP54,BH54,BJ54,AP54,BN54,AT54,CR54,BP54,CT54,BR54,BT54,BV54,CD54,BX54,BZ54,CF54,CH54,CJ54,CL54,CN54,CV54,CX54,BL54,AZ54,CZ54,DB54,DD54,DF54,DH54,DJ54,DL54)</f>
        <v>82</v>
      </c>
      <c r="DO54" s="85">
        <f>SUM(Q54,S54,U54,W54,Y54,AA54,AC54,AE54,AG54,AI54,AK54,AM54,AS54,AW54,AY54,CC54,AO54,BC54,BE54,BG54,CQ54,BI54,BK54,AQ54,BO54,AU54,CS54,BQ54,CU54,BS54,BU54,BW54,CE54,BY54,CA54,CG54,CI54,CK54,CM54,CO54,CW54,CY54,BM54,BA54,DA54,DC54,DE54,DG54,DI54,DK54,DM54)</f>
        <v>6967233.3976000007</v>
      </c>
    </row>
    <row r="55" spans="1:119" ht="15.75" customHeight="1" x14ac:dyDescent="0.25">
      <c r="A55" s="196">
        <v>8</v>
      </c>
      <c r="B55" s="211"/>
      <c r="C55" s="212"/>
      <c r="D55" s="199" t="s">
        <v>204</v>
      </c>
      <c r="E55" s="200">
        <v>25969</v>
      </c>
      <c r="F55" s="213">
        <v>6.36</v>
      </c>
      <c r="G55" s="207"/>
      <c r="H55" s="77"/>
      <c r="I55" s="77"/>
      <c r="J55" s="77"/>
      <c r="K55" s="208"/>
      <c r="L55" s="209">
        <v>1.4</v>
      </c>
      <c r="M55" s="209">
        <v>1.68</v>
      </c>
      <c r="N55" s="209">
        <v>2.23</v>
      </c>
      <c r="O55" s="210">
        <v>2.57</v>
      </c>
      <c r="P55" s="206">
        <f t="shared" ref="P55:CA55" si="108">SUM(P56:P58)</f>
        <v>0</v>
      </c>
      <c r="Q55" s="206">
        <f t="shared" si="108"/>
        <v>0</v>
      </c>
      <c r="R55" s="206">
        <f t="shared" si="108"/>
        <v>0</v>
      </c>
      <c r="S55" s="206">
        <f t="shared" si="108"/>
        <v>0</v>
      </c>
      <c r="T55" s="206">
        <f t="shared" si="108"/>
        <v>205</v>
      </c>
      <c r="U55" s="206">
        <f t="shared" si="108"/>
        <v>53662341.600000009</v>
      </c>
      <c r="V55" s="206">
        <f t="shared" si="108"/>
        <v>0</v>
      </c>
      <c r="W55" s="206">
        <f t="shared" si="108"/>
        <v>0</v>
      </c>
      <c r="X55" s="206">
        <f t="shared" si="108"/>
        <v>0</v>
      </c>
      <c r="Y55" s="206">
        <f t="shared" si="108"/>
        <v>0</v>
      </c>
      <c r="Z55" s="206">
        <f t="shared" si="108"/>
        <v>0</v>
      </c>
      <c r="AA55" s="206">
        <f t="shared" si="108"/>
        <v>0</v>
      </c>
      <c r="AB55" s="206">
        <f t="shared" si="108"/>
        <v>0</v>
      </c>
      <c r="AC55" s="206">
        <f t="shared" si="108"/>
        <v>0</v>
      </c>
      <c r="AD55" s="206">
        <f t="shared" si="108"/>
        <v>0</v>
      </c>
      <c r="AE55" s="206">
        <f t="shared" si="108"/>
        <v>0</v>
      </c>
      <c r="AF55" s="206">
        <f t="shared" si="108"/>
        <v>0</v>
      </c>
      <c r="AG55" s="206">
        <f t="shared" si="108"/>
        <v>0</v>
      </c>
      <c r="AH55" s="206">
        <f t="shared" si="108"/>
        <v>0</v>
      </c>
      <c r="AI55" s="206">
        <f t="shared" si="108"/>
        <v>0</v>
      </c>
      <c r="AJ55" s="206">
        <f t="shared" si="108"/>
        <v>0</v>
      </c>
      <c r="AK55" s="206">
        <f t="shared" si="108"/>
        <v>0</v>
      </c>
      <c r="AL55" s="206">
        <f t="shared" si="108"/>
        <v>0</v>
      </c>
      <c r="AM55" s="206">
        <f t="shared" si="108"/>
        <v>0</v>
      </c>
      <c r="AN55" s="206">
        <f t="shared" si="108"/>
        <v>0</v>
      </c>
      <c r="AO55" s="206">
        <f t="shared" si="108"/>
        <v>0</v>
      </c>
      <c r="AP55" s="206">
        <f t="shared" si="108"/>
        <v>0</v>
      </c>
      <c r="AQ55" s="206">
        <f t="shared" si="108"/>
        <v>0</v>
      </c>
      <c r="AR55" s="206">
        <f t="shared" si="108"/>
        <v>0</v>
      </c>
      <c r="AS55" s="206">
        <f t="shared" si="108"/>
        <v>0</v>
      </c>
      <c r="AT55" s="206">
        <f t="shared" si="108"/>
        <v>0</v>
      </c>
      <c r="AU55" s="206">
        <f t="shared" si="108"/>
        <v>0</v>
      </c>
      <c r="AV55" s="206">
        <f t="shared" si="108"/>
        <v>0</v>
      </c>
      <c r="AW55" s="206">
        <f t="shared" si="108"/>
        <v>0</v>
      </c>
      <c r="AX55" s="206">
        <f t="shared" si="108"/>
        <v>0</v>
      </c>
      <c r="AY55" s="206">
        <f t="shared" si="108"/>
        <v>0</v>
      </c>
      <c r="AZ55" s="206">
        <f t="shared" si="108"/>
        <v>0</v>
      </c>
      <c r="BA55" s="206">
        <f t="shared" si="108"/>
        <v>0</v>
      </c>
      <c r="BB55" s="206">
        <f t="shared" si="108"/>
        <v>0</v>
      </c>
      <c r="BC55" s="206">
        <f t="shared" si="108"/>
        <v>0</v>
      </c>
      <c r="BD55" s="206">
        <f t="shared" si="108"/>
        <v>0</v>
      </c>
      <c r="BE55" s="206">
        <f t="shared" si="108"/>
        <v>0</v>
      </c>
      <c r="BF55" s="206">
        <f t="shared" si="108"/>
        <v>0</v>
      </c>
      <c r="BG55" s="206">
        <f t="shared" si="108"/>
        <v>0</v>
      </c>
      <c r="BH55" s="206">
        <f t="shared" si="108"/>
        <v>0</v>
      </c>
      <c r="BI55" s="206">
        <f t="shared" si="108"/>
        <v>0</v>
      </c>
      <c r="BJ55" s="206">
        <f t="shared" si="108"/>
        <v>0</v>
      </c>
      <c r="BK55" s="206">
        <f t="shared" si="108"/>
        <v>0</v>
      </c>
      <c r="BL55" s="206">
        <f t="shared" si="108"/>
        <v>0</v>
      </c>
      <c r="BM55" s="206">
        <f t="shared" si="108"/>
        <v>0</v>
      </c>
      <c r="BN55" s="206">
        <f t="shared" si="108"/>
        <v>0</v>
      </c>
      <c r="BO55" s="206">
        <f t="shared" si="108"/>
        <v>0</v>
      </c>
      <c r="BP55" s="206">
        <f t="shared" si="108"/>
        <v>0</v>
      </c>
      <c r="BQ55" s="206">
        <f t="shared" si="108"/>
        <v>0</v>
      </c>
      <c r="BR55" s="206">
        <f t="shared" si="108"/>
        <v>0</v>
      </c>
      <c r="BS55" s="206">
        <f t="shared" si="108"/>
        <v>0</v>
      </c>
      <c r="BT55" s="206">
        <f t="shared" si="108"/>
        <v>0</v>
      </c>
      <c r="BU55" s="206">
        <f t="shared" si="108"/>
        <v>0</v>
      </c>
      <c r="BV55" s="206">
        <f t="shared" si="108"/>
        <v>0</v>
      </c>
      <c r="BW55" s="206">
        <f t="shared" si="108"/>
        <v>0</v>
      </c>
      <c r="BX55" s="206">
        <f t="shared" si="108"/>
        <v>0</v>
      </c>
      <c r="BY55" s="206">
        <f t="shared" si="108"/>
        <v>0</v>
      </c>
      <c r="BZ55" s="206">
        <f t="shared" si="108"/>
        <v>0</v>
      </c>
      <c r="CA55" s="206">
        <f t="shared" si="108"/>
        <v>0</v>
      </c>
      <c r="CB55" s="206">
        <f t="shared" ref="CB55:DM55" si="109">SUM(CB56:CB58)</f>
        <v>0</v>
      </c>
      <c r="CC55" s="206">
        <f t="shared" si="109"/>
        <v>0</v>
      </c>
      <c r="CD55" s="206">
        <f t="shared" si="109"/>
        <v>0</v>
      </c>
      <c r="CE55" s="206">
        <f t="shared" si="109"/>
        <v>0</v>
      </c>
      <c r="CF55" s="206">
        <f t="shared" si="109"/>
        <v>0</v>
      </c>
      <c r="CG55" s="206">
        <f t="shared" si="109"/>
        <v>0</v>
      </c>
      <c r="CH55" s="206">
        <f t="shared" si="109"/>
        <v>0</v>
      </c>
      <c r="CI55" s="206">
        <f t="shared" si="109"/>
        <v>0</v>
      </c>
      <c r="CJ55" s="206">
        <f t="shared" si="109"/>
        <v>0</v>
      </c>
      <c r="CK55" s="206">
        <f t="shared" si="109"/>
        <v>0</v>
      </c>
      <c r="CL55" s="206">
        <f t="shared" si="109"/>
        <v>0</v>
      </c>
      <c r="CM55" s="206">
        <f t="shared" si="109"/>
        <v>0</v>
      </c>
      <c r="CN55" s="206">
        <f t="shared" si="109"/>
        <v>0</v>
      </c>
      <c r="CO55" s="206">
        <f t="shared" si="109"/>
        <v>0</v>
      </c>
      <c r="CP55" s="206">
        <f t="shared" si="109"/>
        <v>0</v>
      </c>
      <c r="CQ55" s="206">
        <f t="shared" si="109"/>
        <v>0</v>
      </c>
      <c r="CR55" s="206">
        <f t="shared" si="109"/>
        <v>0</v>
      </c>
      <c r="CS55" s="206">
        <f t="shared" si="109"/>
        <v>0</v>
      </c>
      <c r="CT55" s="206">
        <f t="shared" si="109"/>
        <v>0</v>
      </c>
      <c r="CU55" s="206">
        <f t="shared" si="109"/>
        <v>0</v>
      </c>
      <c r="CV55" s="206">
        <f t="shared" si="109"/>
        <v>0</v>
      </c>
      <c r="CW55" s="206">
        <f t="shared" si="109"/>
        <v>0</v>
      </c>
      <c r="CX55" s="206">
        <f t="shared" si="109"/>
        <v>0</v>
      </c>
      <c r="CY55" s="206">
        <f t="shared" si="109"/>
        <v>0</v>
      </c>
      <c r="CZ55" s="206">
        <f t="shared" si="109"/>
        <v>0</v>
      </c>
      <c r="DA55" s="206">
        <f t="shared" si="109"/>
        <v>0</v>
      </c>
      <c r="DB55" s="206">
        <f t="shared" si="109"/>
        <v>0</v>
      </c>
      <c r="DC55" s="206">
        <f t="shared" si="109"/>
        <v>0</v>
      </c>
      <c r="DD55" s="206">
        <f t="shared" si="109"/>
        <v>0</v>
      </c>
      <c r="DE55" s="206">
        <f t="shared" si="109"/>
        <v>0</v>
      </c>
      <c r="DF55" s="206">
        <f t="shared" si="109"/>
        <v>0</v>
      </c>
      <c r="DG55" s="206">
        <f t="shared" si="109"/>
        <v>0</v>
      </c>
      <c r="DH55" s="206">
        <f t="shared" si="109"/>
        <v>0</v>
      </c>
      <c r="DI55" s="206">
        <f t="shared" si="109"/>
        <v>0</v>
      </c>
      <c r="DJ55" s="206">
        <f t="shared" si="109"/>
        <v>0</v>
      </c>
      <c r="DK55" s="206">
        <f t="shared" si="109"/>
        <v>0</v>
      </c>
      <c r="DL55" s="206">
        <f t="shared" si="109"/>
        <v>0</v>
      </c>
      <c r="DM55" s="206">
        <f t="shared" si="109"/>
        <v>0</v>
      </c>
      <c r="DN55" s="206">
        <f>SUM(DN56:DN58)</f>
        <v>205</v>
      </c>
      <c r="DO55" s="206">
        <f t="shared" ref="DO55" si="110">SUM(DO56:DO58)</f>
        <v>53662341.600000009</v>
      </c>
    </row>
    <row r="56" spans="1:119" ht="45" customHeight="1" x14ac:dyDescent="0.25">
      <c r="A56" s="73"/>
      <c r="B56" s="78">
        <v>35</v>
      </c>
      <c r="C56" s="106" t="s">
        <v>205</v>
      </c>
      <c r="D56" s="80" t="s">
        <v>206</v>
      </c>
      <c r="E56" s="74">
        <v>25969</v>
      </c>
      <c r="F56" s="81">
        <v>4.37</v>
      </c>
      <c r="G56" s="76">
        <v>1</v>
      </c>
      <c r="H56" s="77"/>
      <c r="I56" s="77"/>
      <c r="J56" s="77"/>
      <c r="K56" s="51"/>
      <c r="L56" s="82">
        <v>1.4</v>
      </c>
      <c r="M56" s="82">
        <v>1.68</v>
      </c>
      <c r="N56" s="82">
        <v>2.23</v>
      </c>
      <c r="O56" s="83">
        <v>2.57</v>
      </c>
      <c r="P56" s="84"/>
      <c r="Q56" s="84">
        <f>(P56*$E56*$F56*$G56*$L56*$Q$11)</f>
        <v>0</v>
      </c>
      <c r="R56" s="84"/>
      <c r="S56" s="84">
        <f>(R56*$E56*$F56*$G56*$L56*$S$11)</f>
        <v>0</v>
      </c>
      <c r="T56" s="84">
        <v>110</v>
      </c>
      <c r="U56" s="84">
        <f>(T56*$E56*$F56*$G56*$L56*$U$11)</f>
        <v>21845772.025000002</v>
      </c>
      <c r="V56" s="84"/>
      <c r="W56" s="85">
        <f>(V56*$E56*$F56*$G56*$L56*$W$11)</f>
        <v>0</v>
      </c>
      <c r="X56" s="84"/>
      <c r="Y56" s="84">
        <f>(X56*$E56*$F56*$G56*$L56*$Y$11)</f>
        <v>0</v>
      </c>
      <c r="Z56" s="84"/>
      <c r="AA56" s="84"/>
      <c r="AB56" s="84"/>
      <c r="AC56" s="84">
        <f>(AB56*$E56*$F56*$G56*$L56*$AC$11)</f>
        <v>0</v>
      </c>
      <c r="AD56" s="84"/>
      <c r="AE56" s="84"/>
      <c r="AF56" s="84"/>
      <c r="AG56" s="84">
        <f>(AF56*$E56*$F56*$G56*$L56*$AG$11)</f>
        <v>0</v>
      </c>
      <c r="AH56" s="84"/>
      <c r="AI56" s="84"/>
      <c r="AJ56" s="86"/>
      <c r="AK56" s="84">
        <f>(AJ56*$E56*$F56*$G56*$L56*$AK$11)</f>
        <v>0</v>
      </c>
      <c r="AL56" s="84"/>
      <c r="AM56" s="85">
        <f>(AL56*$E56*$F56*$G56*$L56*$AM$11)</f>
        <v>0</v>
      </c>
      <c r="AN56" s="84"/>
      <c r="AO56" s="84">
        <f>(AN56*$E56*$F56*$G56*$L56*$AO$11)</f>
        <v>0</v>
      </c>
      <c r="AP56" s="84"/>
      <c r="AQ56" s="84">
        <f>(AP56*$E56*$F56*$G56*$M56*$AQ$11)</f>
        <v>0</v>
      </c>
      <c r="AR56" s="90"/>
      <c r="AS56" s="84">
        <f>(AR56*$E56*$F56*$G56*$M56*$AS$11)</f>
        <v>0</v>
      </c>
      <c r="AT56" s="84"/>
      <c r="AU56" s="89">
        <f>(AT56*$E56*$F56*$G56*$M56*$AU$11)</f>
        <v>0</v>
      </c>
      <c r="AV56" s="84"/>
      <c r="AW56" s="84">
        <f>(AV56*$E56*$F56*$G56*$L56*$AW$11)</f>
        <v>0</v>
      </c>
      <c r="AX56" s="84"/>
      <c r="AY56" s="84">
        <f>(AX56*$E56*$F56*$G56*$L56*$AY$11)</f>
        <v>0</v>
      </c>
      <c r="AZ56" s="84"/>
      <c r="BA56" s="84">
        <f>(AZ56*$E56*$F56*$G56*$L56*$BA$11)</f>
        <v>0</v>
      </c>
      <c r="BB56" s="84"/>
      <c r="BC56" s="84">
        <f>(BB56*$E56*$F56*$G56*$L56*$BC$11)</f>
        <v>0</v>
      </c>
      <c r="BD56" s="84"/>
      <c r="BE56" s="85">
        <f>(BD56*$E56*$F56*$G56*$L56*$BE$11)</f>
        <v>0</v>
      </c>
      <c r="BF56" s="84"/>
      <c r="BG56" s="85">
        <f>(BF56*$E56*$F56*$G56*$L56*$BG$11)</f>
        <v>0</v>
      </c>
      <c r="BH56" s="84"/>
      <c r="BI56" s="84">
        <f>(BH56*$E56*$F56*$G56*$L56*$BI$11)</f>
        <v>0</v>
      </c>
      <c r="BJ56" s="84"/>
      <c r="BK56" s="84">
        <f>(BJ56*$E56*$F56*$G56*$M56*$BK$11)</f>
        <v>0</v>
      </c>
      <c r="BL56" s="84"/>
      <c r="BM56" s="84">
        <f>(BL56*$E56*$F56*$G56*$M56*$BM$11)</f>
        <v>0</v>
      </c>
      <c r="BN56" s="84"/>
      <c r="BO56" s="85">
        <f>(BN56*$E56*$F56*$G56*$M56*$BO$11)</f>
        <v>0</v>
      </c>
      <c r="BP56" s="84"/>
      <c r="BQ56" s="84">
        <f>(BP56*$E56*$F56*$G56*$M56*$BQ$11)</f>
        <v>0</v>
      </c>
      <c r="BR56" s="84"/>
      <c r="BS56" s="84">
        <f>(BR56*$E56*$F56*$G56*$M56*$BS$11)</f>
        <v>0</v>
      </c>
      <c r="BT56" s="84"/>
      <c r="BU56" s="85">
        <f>(BT56*$E56*$F56*$G56*$M56*$BU$11)</f>
        <v>0</v>
      </c>
      <c r="BV56" s="84"/>
      <c r="BW56" s="89">
        <f>(BV56*$E56*$F56*$G56*$M56*$BW$11)</f>
        <v>0</v>
      </c>
      <c r="BX56" s="84"/>
      <c r="BY56" s="84">
        <f>(BX56*$E56*$F56*$G56*$L56*$BY$11)</f>
        <v>0</v>
      </c>
      <c r="BZ56" s="84"/>
      <c r="CA56" s="84">
        <f>(BZ56*$E56*$F56*$G56*$L56*$CA$11)</f>
        <v>0</v>
      </c>
      <c r="CB56" s="84"/>
      <c r="CC56" s="84">
        <f>(CB56*$E56*$F56*$G56*$L56*$CC$11)</f>
        <v>0</v>
      </c>
      <c r="CD56" s="84"/>
      <c r="CE56" s="84">
        <f>(CD56*$E56*$F56*$G56*$M56*$CE$11)</f>
        <v>0</v>
      </c>
      <c r="CF56" s="84"/>
      <c r="CG56" s="84"/>
      <c r="CH56" s="84"/>
      <c r="CI56" s="85">
        <f>(CH56*$E56*$F56*$G56*$L56*$CI$11)</f>
        <v>0</v>
      </c>
      <c r="CJ56" s="84"/>
      <c r="CK56" s="85">
        <f>(CJ56*$E56*$F56*$G56*$L56*$CK$11)</f>
        <v>0</v>
      </c>
      <c r="CL56" s="84"/>
      <c r="CM56" s="84">
        <f>(CL56*$E56*$F56*$G56*$L56*$CM$11)</f>
        <v>0</v>
      </c>
      <c r="CN56" s="84"/>
      <c r="CO56" s="84">
        <f>(CN56*$E56*$F56*$G56*$L56*$CO$11)</f>
        <v>0</v>
      </c>
      <c r="CP56" s="84"/>
      <c r="CQ56" s="84">
        <f>(CP56*$E56*$F56*$G56*$L56*$CQ$11)</f>
        <v>0</v>
      </c>
      <c r="CR56" s="84"/>
      <c r="CS56" s="84">
        <f>(CR56*$E56*$F56*$G56*$M56*$CS$11)</f>
        <v>0</v>
      </c>
      <c r="CT56" s="84"/>
      <c r="CU56" s="84">
        <f>(CT56*$E56*$F56*$G56*$M56*$CU$11)</f>
        <v>0</v>
      </c>
      <c r="CV56" s="84"/>
      <c r="CW56" s="84">
        <f>(CV56*$E56*$F56*$G56*$M56*$CW$11)</f>
        <v>0</v>
      </c>
      <c r="CX56" s="90"/>
      <c r="CY56" s="84">
        <f>(CX56*$E56*$F56*$G56*$M56*$CY$11)</f>
        <v>0</v>
      </c>
      <c r="CZ56" s="84"/>
      <c r="DA56" s="89">
        <f t="shared" ref="DA56:DA58" si="111">(CZ56*$E56*$F56*$G56*$M56*DA$11)</f>
        <v>0</v>
      </c>
      <c r="DB56" s="84"/>
      <c r="DC56" s="84">
        <f>(DB56*$E56*$F56*$G56*$M56*$DC$11)</f>
        <v>0</v>
      </c>
      <c r="DD56" s="91"/>
      <c r="DE56" s="84">
        <f>(DD56*$E56*$F56*$G56*$M56*$BU$11)</f>
        <v>0</v>
      </c>
      <c r="DF56" s="84"/>
      <c r="DG56" s="84">
        <f>(DF56*$E56*$F56*$G56*$M56*$DG$11)</f>
        <v>0</v>
      </c>
      <c r="DH56" s="84"/>
      <c r="DI56" s="84">
        <f>(DH56*$E56*$F56*$G56*$N56*$DI$11)</f>
        <v>0</v>
      </c>
      <c r="DJ56" s="84"/>
      <c r="DK56" s="92">
        <f>(DJ56*$E56*$F56*$G56*$O56*$DK$11)</f>
        <v>0</v>
      </c>
      <c r="DL56" s="89"/>
      <c r="DM56" s="89"/>
      <c r="DN56" s="85">
        <f t="shared" ref="DN56:DO58" si="112">SUM(P56,R56,T56,V56,X56,Z56,AB56,AD56,AF56,AH56,AJ56,AL56,AR56,AV56,AX56,CB56,AN56,BB56,BD56,BF56,CP56,BH56,BJ56,AP56,BN56,AT56,CR56,BP56,CT56,BR56,BT56,BV56,CD56,BX56,BZ56,CF56,CH56,CJ56,CL56,CN56,CV56,CX56,BL56,AZ56,CZ56,DB56,DD56,DF56,DH56,DJ56,DL56)</f>
        <v>110</v>
      </c>
      <c r="DO56" s="85">
        <f t="shared" si="112"/>
        <v>21845772.025000002</v>
      </c>
    </row>
    <row r="57" spans="1:119" ht="21.75" customHeight="1" x14ac:dyDescent="0.25">
      <c r="A57" s="73"/>
      <c r="B57" s="78">
        <v>36</v>
      </c>
      <c r="C57" s="107" t="s">
        <v>207</v>
      </c>
      <c r="D57" s="80" t="s">
        <v>208</v>
      </c>
      <c r="E57" s="74">
        <v>25969</v>
      </c>
      <c r="F57" s="81">
        <v>7.82</v>
      </c>
      <c r="G57" s="76">
        <v>1</v>
      </c>
      <c r="H57" s="77"/>
      <c r="I57" s="77"/>
      <c r="J57" s="77"/>
      <c r="K57" s="51"/>
      <c r="L57" s="82">
        <v>1.4</v>
      </c>
      <c r="M57" s="82">
        <v>1.68</v>
      </c>
      <c r="N57" s="82">
        <v>2.23</v>
      </c>
      <c r="O57" s="83">
        <v>2.57</v>
      </c>
      <c r="P57" s="84"/>
      <c r="Q57" s="84">
        <f>(P57*$E57*$F57*$G57*$L57*$Q$11)</f>
        <v>0</v>
      </c>
      <c r="R57" s="84"/>
      <c r="S57" s="84">
        <f>(R57*$E57*$F57*$G57*$L57*$S$11)</f>
        <v>0</v>
      </c>
      <c r="T57" s="84">
        <v>75</v>
      </c>
      <c r="U57" s="84">
        <f>(T57*$E57*$F57*$G57*$L57*$U$11)</f>
        <v>26653932.375</v>
      </c>
      <c r="V57" s="84"/>
      <c r="W57" s="85">
        <f>(V57*$E57*$F57*$G57*$L57*$W$11)</f>
        <v>0</v>
      </c>
      <c r="X57" s="84"/>
      <c r="Y57" s="84">
        <f>(X57*$E57*$F57*$G57*$L57*$Y$11)</f>
        <v>0</v>
      </c>
      <c r="Z57" s="84"/>
      <c r="AA57" s="84"/>
      <c r="AB57" s="84"/>
      <c r="AC57" s="84">
        <f>(AB57*$E57*$F57*$G57*$L57*$AC$11)</f>
        <v>0</v>
      </c>
      <c r="AD57" s="84"/>
      <c r="AE57" s="84"/>
      <c r="AF57" s="84"/>
      <c r="AG57" s="84">
        <f>(AF57*$E57*$F57*$G57*$L57*$AG$11)</f>
        <v>0</v>
      </c>
      <c r="AH57" s="84"/>
      <c r="AI57" s="84"/>
      <c r="AJ57" s="86"/>
      <c r="AK57" s="84">
        <f>(AJ57*$E57*$F57*$G57*$L57*$AK$11)</f>
        <v>0</v>
      </c>
      <c r="AL57" s="84"/>
      <c r="AM57" s="85">
        <f>(AL57*$E57*$F57*$G57*$L57*$AM$11)</f>
        <v>0</v>
      </c>
      <c r="AN57" s="84"/>
      <c r="AO57" s="84">
        <f>(AN57*$E57*$F57*$G57*$L57*$AO$11)</f>
        <v>0</v>
      </c>
      <c r="AP57" s="84"/>
      <c r="AQ57" s="84">
        <f>(AP57*$E57*$F57*$G57*$M57*$AQ$11)</f>
        <v>0</v>
      </c>
      <c r="AR57" s="90"/>
      <c r="AS57" s="84">
        <f>(AR57*$E57*$F57*$G57*$M57*$AS$11)</f>
        <v>0</v>
      </c>
      <c r="AT57" s="84"/>
      <c r="AU57" s="89">
        <f>(AT57*$E57*$F57*$G57*$M57*$AU$11)</f>
        <v>0</v>
      </c>
      <c r="AV57" s="84"/>
      <c r="AW57" s="84">
        <f>(AV57*$E57*$F57*$G57*$L57*$AW$11)</f>
        <v>0</v>
      </c>
      <c r="AX57" s="84"/>
      <c r="AY57" s="84">
        <f>(AX57*$E57*$F57*$G57*$L57*$AY$11)</f>
        <v>0</v>
      </c>
      <c r="AZ57" s="84"/>
      <c r="BA57" s="84">
        <f>(AZ57*$E57*$F57*$G57*$L57*$BA$11)</f>
        <v>0</v>
      </c>
      <c r="BB57" s="84"/>
      <c r="BC57" s="84">
        <f>(BB57*$E57*$F57*$G57*$L57*$BC$11)</f>
        <v>0</v>
      </c>
      <c r="BD57" s="84"/>
      <c r="BE57" s="85">
        <f>(BD57*$E57*$F57*$G57*$L57*$BE$11)</f>
        <v>0</v>
      </c>
      <c r="BF57" s="84"/>
      <c r="BG57" s="85">
        <f>(BF57*$E57*$F57*$G57*$L57*$BG$11)</f>
        <v>0</v>
      </c>
      <c r="BH57" s="84"/>
      <c r="BI57" s="84">
        <f>(BH57*$E57*$F57*$G57*$L57*$BI$11)</f>
        <v>0</v>
      </c>
      <c r="BJ57" s="84"/>
      <c r="BK57" s="84">
        <f>(BJ57*$E57*$F57*$G57*$M57*$BK$11)</f>
        <v>0</v>
      </c>
      <c r="BL57" s="84"/>
      <c r="BM57" s="84">
        <f>(BL57*$E57*$F57*$G57*$M57*$BM$11)</f>
        <v>0</v>
      </c>
      <c r="BN57" s="84"/>
      <c r="BO57" s="85">
        <f>(BN57*$E57*$F57*$G57*$M57*$BO$11)</f>
        <v>0</v>
      </c>
      <c r="BP57" s="84"/>
      <c r="BQ57" s="84">
        <f>(BP57*$E57*$F57*$G57*$M57*$BQ$11)</f>
        <v>0</v>
      </c>
      <c r="BR57" s="84"/>
      <c r="BS57" s="84">
        <f>(BR57*$E57*$F57*$G57*$M57*$BS$11)</f>
        <v>0</v>
      </c>
      <c r="BT57" s="84"/>
      <c r="BU57" s="85">
        <f>(BT57*$E57*$F57*$G57*$M57*$BU$11)</f>
        <v>0</v>
      </c>
      <c r="BV57" s="84"/>
      <c r="BW57" s="89">
        <f>(BV57*$E57*$F57*$G57*$M57*$BW$11)</f>
        <v>0</v>
      </c>
      <c r="BX57" s="84"/>
      <c r="BY57" s="84">
        <f>(BX57*$E57*$F57*$G57*$L57*$BY$11)</f>
        <v>0</v>
      </c>
      <c r="BZ57" s="84"/>
      <c r="CA57" s="84">
        <f>(BZ57*$E57*$F57*$G57*$L57*$CA$11)</f>
        <v>0</v>
      </c>
      <c r="CB57" s="84"/>
      <c r="CC57" s="84">
        <f>(CB57*$E57*$F57*$G57*$L57*$CC$11)</f>
        <v>0</v>
      </c>
      <c r="CD57" s="84"/>
      <c r="CE57" s="84">
        <f>(CD57*$E57*$F57*$G57*$M57*$CE$11)</f>
        <v>0</v>
      </c>
      <c r="CF57" s="84"/>
      <c r="CG57" s="84"/>
      <c r="CH57" s="84"/>
      <c r="CI57" s="85">
        <f>(CH57*$E57*$F57*$G57*$L57*$CI$11)</f>
        <v>0</v>
      </c>
      <c r="CJ57" s="84"/>
      <c r="CK57" s="85">
        <f>(CJ57*$E57*$F57*$G57*$L57*$CK$11)</f>
        <v>0</v>
      </c>
      <c r="CL57" s="84"/>
      <c r="CM57" s="84">
        <f>(CL57*$E57*$F57*$G57*$L57*$CM$11)</f>
        <v>0</v>
      </c>
      <c r="CN57" s="84"/>
      <c r="CO57" s="84">
        <f>(CN57*$E57*$F57*$G57*$L57*$CO$11)</f>
        <v>0</v>
      </c>
      <c r="CP57" s="84"/>
      <c r="CQ57" s="84">
        <f>(CP57*$E57*$F57*$G57*$L57*$CQ$11)</f>
        <v>0</v>
      </c>
      <c r="CR57" s="84"/>
      <c r="CS57" s="84">
        <f>(CR57*$E57*$F57*$G57*$M57*$CS$11)</f>
        <v>0</v>
      </c>
      <c r="CT57" s="84"/>
      <c r="CU57" s="84">
        <f>(CT57*$E57*$F57*$G57*$M57*$CU$11)</f>
        <v>0</v>
      </c>
      <c r="CV57" s="84"/>
      <c r="CW57" s="84">
        <f>(CV57*$E57*$F57*$G57*$M57*$CW$11)</f>
        <v>0</v>
      </c>
      <c r="CX57" s="90"/>
      <c r="CY57" s="84">
        <f>(CX57*$E57*$F57*$G57*$M57*$CY$11)</f>
        <v>0</v>
      </c>
      <c r="CZ57" s="84"/>
      <c r="DA57" s="89">
        <f t="shared" si="111"/>
        <v>0</v>
      </c>
      <c r="DB57" s="84"/>
      <c r="DC57" s="84">
        <f>(DB57*$E57*$F57*$G57*$M57*$DC$11)</f>
        <v>0</v>
      </c>
      <c r="DD57" s="91"/>
      <c r="DE57" s="84">
        <f>(DD57*$E57*$F57*$G57*$M57*$BU$11)</f>
        <v>0</v>
      </c>
      <c r="DF57" s="84"/>
      <c r="DG57" s="84">
        <f>(DF57*$E57*$F57*$G57*$M57*$DG$11)</f>
        <v>0</v>
      </c>
      <c r="DH57" s="84"/>
      <c r="DI57" s="84">
        <f>(DH57*$E57*$F57*$G57*$N57*$DI$11)</f>
        <v>0</v>
      </c>
      <c r="DJ57" s="84"/>
      <c r="DK57" s="92">
        <f>(DJ57*$E57*$F57*$G57*$O57*$DK$11)</f>
        <v>0</v>
      </c>
      <c r="DL57" s="89"/>
      <c r="DM57" s="89"/>
      <c r="DN57" s="85">
        <f t="shared" si="112"/>
        <v>75</v>
      </c>
      <c r="DO57" s="85">
        <f t="shared" si="112"/>
        <v>26653932.375</v>
      </c>
    </row>
    <row r="58" spans="1:119" ht="30" customHeight="1" x14ac:dyDescent="0.25">
      <c r="A58" s="73"/>
      <c r="B58" s="78">
        <v>37</v>
      </c>
      <c r="C58" s="107" t="s">
        <v>209</v>
      </c>
      <c r="D58" s="80" t="s">
        <v>210</v>
      </c>
      <c r="E58" s="74">
        <v>25969</v>
      </c>
      <c r="F58" s="100">
        <v>5.68</v>
      </c>
      <c r="G58" s="76">
        <v>1</v>
      </c>
      <c r="H58" s="77"/>
      <c r="I58" s="77"/>
      <c r="J58" s="77"/>
      <c r="K58" s="51"/>
      <c r="L58" s="82">
        <v>1.4</v>
      </c>
      <c r="M58" s="82">
        <v>1.68</v>
      </c>
      <c r="N58" s="82">
        <v>2.23</v>
      </c>
      <c r="O58" s="83">
        <v>2.57</v>
      </c>
      <c r="P58" s="84"/>
      <c r="Q58" s="84">
        <f>(P58*$E58*$F58*$G58*$L58*$Q$11)</f>
        <v>0</v>
      </c>
      <c r="R58" s="84"/>
      <c r="S58" s="84">
        <f>(R58*$E58*$F58*$G58*$L58*$S$11)</f>
        <v>0</v>
      </c>
      <c r="T58" s="84">
        <v>20</v>
      </c>
      <c r="U58" s="84">
        <f>(T58*$E58*$F58*$G58*$L58*$U$11)</f>
        <v>5162637.1999999993</v>
      </c>
      <c r="V58" s="84"/>
      <c r="W58" s="85">
        <f>(V58*$E58*$F58*$G58*$L58*$W$11)</f>
        <v>0</v>
      </c>
      <c r="X58" s="84"/>
      <c r="Y58" s="84">
        <f>(X58*$E58*$F58*$G58*$L58*$Y$11)</f>
        <v>0</v>
      </c>
      <c r="Z58" s="84"/>
      <c r="AA58" s="84"/>
      <c r="AB58" s="84"/>
      <c r="AC58" s="84">
        <f>(AB58*$E58*$F58*$G58*$L58*$AC$11)</f>
        <v>0</v>
      </c>
      <c r="AD58" s="84"/>
      <c r="AE58" s="84"/>
      <c r="AF58" s="84"/>
      <c r="AG58" s="84">
        <f>(AF58*$E58*$F58*$G58*$L58*$AG$11)</f>
        <v>0</v>
      </c>
      <c r="AH58" s="84"/>
      <c r="AI58" s="84"/>
      <c r="AJ58" s="86"/>
      <c r="AK58" s="84">
        <f>(AJ58*$E58*$F58*$G58*$L58*$AK$11)</f>
        <v>0</v>
      </c>
      <c r="AL58" s="84"/>
      <c r="AM58" s="85">
        <f>(AL58*$E58*$F58*$G58*$L58*$AM$11)</f>
        <v>0</v>
      </c>
      <c r="AN58" s="84"/>
      <c r="AO58" s="84">
        <f>(AN58*$E58*$F58*$G58*$L58*$AO$11)</f>
        <v>0</v>
      </c>
      <c r="AP58" s="84"/>
      <c r="AQ58" s="84">
        <f>(AP58*$E58*$F58*$G58*$M58*$AQ$11)</f>
        <v>0</v>
      </c>
      <c r="AR58" s="90"/>
      <c r="AS58" s="84">
        <f>(AR58*$E58*$F58*$G58*$M58*$AS$11)</f>
        <v>0</v>
      </c>
      <c r="AT58" s="84"/>
      <c r="AU58" s="89">
        <f>(AT58*$E58*$F58*$G58*$M58*$AU$11)</f>
        <v>0</v>
      </c>
      <c r="AV58" s="84"/>
      <c r="AW58" s="84">
        <f>(AV58*$E58*$F58*$G58*$L58*$AW$11)</f>
        <v>0</v>
      </c>
      <c r="AX58" s="84"/>
      <c r="AY58" s="84">
        <f>(AX58*$E58*$F58*$G58*$L58*$AY$11)</f>
        <v>0</v>
      </c>
      <c r="AZ58" s="84"/>
      <c r="BA58" s="84">
        <f>(AZ58*$E58*$F58*$G58*$L58*$BA$11)</f>
        <v>0</v>
      </c>
      <c r="BB58" s="84"/>
      <c r="BC58" s="84">
        <f>(BB58*$E58*$F58*$G58*$L58*$BC$11)</f>
        <v>0</v>
      </c>
      <c r="BD58" s="84"/>
      <c r="BE58" s="85">
        <f>(BD58*$E58*$F58*$G58*$L58*$BE$11)</f>
        <v>0</v>
      </c>
      <c r="BF58" s="84"/>
      <c r="BG58" s="85">
        <f>(BF58*$E58*$F58*$G58*$L58*$BG$11)</f>
        <v>0</v>
      </c>
      <c r="BH58" s="84"/>
      <c r="BI58" s="84">
        <f>(BH58*$E58*$F58*$G58*$L58*$BI$11)</f>
        <v>0</v>
      </c>
      <c r="BJ58" s="84"/>
      <c r="BK58" s="84">
        <f>(BJ58*$E58*$F58*$G58*$M58*$BK$11)</f>
        <v>0</v>
      </c>
      <c r="BL58" s="84"/>
      <c r="BM58" s="84">
        <f>(BL58*$E58*$F58*$G58*$M58*$BM$11)</f>
        <v>0</v>
      </c>
      <c r="BN58" s="84"/>
      <c r="BO58" s="85">
        <f>(BN58*$E58*$F58*$G58*$M58*$BO$11)</f>
        <v>0</v>
      </c>
      <c r="BP58" s="84"/>
      <c r="BQ58" s="84">
        <f>(BP58*$E58*$F58*$G58*$M58*$BQ$11)</f>
        <v>0</v>
      </c>
      <c r="BR58" s="84"/>
      <c r="BS58" s="84">
        <f>(BR58*$E58*$F58*$G58*$M58*$BS$11)</f>
        <v>0</v>
      </c>
      <c r="BT58" s="84"/>
      <c r="BU58" s="85">
        <f>(BT58*$E58*$F58*$G58*$M58*$BU$11)</f>
        <v>0</v>
      </c>
      <c r="BV58" s="84"/>
      <c r="BW58" s="89">
        <f>(BV58*$E58*$F58*$G58*$M58*$BW$11)</f>
        <v>0</v>
      </c>
      <c r="BX58" s="84"/>
      <c r="BY58" s="84">
        <f>(BX58*$E58*$F58*$G58*$L58*$BY$11)</f>
        <v>0</v>
      </c>
      <c r="BZ58" s="84"/>
      <c r="CA58" s="84">
        <f>(BZ58*$E58*$F58*$G58*$L58*$CA$11)</f>
        <v>0</v>
      </c>
      <c r="CB58" s="84"/>
      <c r="CC58" s="84">
        <f>(CB58*$E58*$F58*$G58*$L58*$CC$11)</f>
        <v>0</v>
      </c>
      <c r="CD58" s="84"/>
      <c r="CE58" s="84">
        <f>(CD58*$E58*$F58*$G58*$M58*$CE$11)</f>
        <v>0</v>
      </c>
      <c r="CF58" s="84"/>
      <c r="CG58" s="84"/>
      <c r="CH58" s="84"/>
      <c r="CI58" s="85">
        <f>(CH58*$E58*$F58*$G58*$L58*$CI$11)</f>
        <v>0</v>
      </c>
      <c r="CJ58" s="84"/>
      <c r="CK58" s="85">
        <f>(CJ58*$E58*$F58*$G58*$L58*$CK$11)</f>
        <v>0</v>
      </c>
      <c r="CL58" s="84"/>
      <c r="CM58" s="84">
        <f>(CL58*$E58*$F58*$G58*$L58*$CM$11)</f>
        <v>0</v>
      </c>
      <c r="CN58" s="84"/>
      <c r="CO58" s="84">
        <f>(CN58*$E58*$F58*$G58*$L58*$CO$11)</f>
        <v>0</v>
      </c>
      <c r="CP58" s="84"/>
      <c r="CQ58" s="84">
        <f>(CP58*$E58*$F58*$G58*$L58*$CQ$11)</f>
        <v>0</v>
      </c>
      <c r="CR58" s="84"/>
      <c r="CS58" s="84">
        <f>(CR58*$E58*$F58*$G58*$M58*$CS$11)</f>
        <v>0</v>
      </c>
      <c r="CT58" s="84"/>
      <c r="CU58" s="84">
        <f>(CT58*$E58*$F58*$G58*$M58*$CU$11)</f>
        <v>0</v>
      </c>
      <c r="CV58" s="84"/>
      <c r="CW58" s="84">
        <f>(CV58*$E58*$F58*$G58*$M58*$CW$11)</f>
        <v>0</v>
      </c>
      <c r="CX58" s="90"/>
      <c r="CY58" s="84">
        <f>(CX58*$E58*$F58*$G58*$M58*$CY$11)</f>
        <v>0</v>
      </c>
      <c r="CZ58" s="84"/>
      <c r="DA58" s="89">
        <f t="shared" si="111"/>
        <v>0</v>
      </c>
      <c r="DB58" s="84"/>
      <c r="DC58" s="84">
        <f>(DB58*$E58*$F58*$G58*$M58*$DC$11)</f>
        <v>0</v>
      </c>
      <c r="DD58" s="91"/>
      <c r="DE58" s="84">
        <f>(DD58*$E58*$F58*$G58*$M58*$BU$11)</f>
        <v>0</v>
      </c>
      <c r="DF58" s="84"/>
      <c r="DG58" s="84">
        <f>(DF58*$E58*$F58*$G58*$M58*$DG$11)</f>
        <v>0</v>
      </c>
      <c r="DH58" s="84"/>
      <c r="DI58" s="84">
        <f>(DH58*$E58*$F58*$G58*$N58*$DI$11)</f>
        <v>0</v>
      </c>
      <c r="DJ58" s="84"/>
      <c r="DK58" s="92">
        <f>(DJ58*$E58*$F58*$G58*$O58*$DK$11)</f>
        <v>0</v>
      </c>
      <c r="DL58" s="89"/>
      <c r="DM58" s="89"/>
      <c r="DN58" s="85">
        <f t="shared" si="112"/>
        <v>20</v>
      </c>
      <c r="DO58" s="85">
        <f t="shared" si="112"/>
        <v>5162637.1999999993</v>
      </c>
    </row>
    <row r="59" spans="1:119" ht="15.75" customHeight="1" x14ac:dyDescent="0.25">
      <c r="A59" s="196">
        <v>9</v>
      </c>
      <c r="B59" s="211"/>
      <c r="C59" s="212"/>
      <c r="D59" s="199" t="s">
        <v>211</v>
      </c>
      <c r="E59" s="200">
        <v>25969</v>
      </c>
      <c r="F59" s="213">
        <v>1.1499999999999999</v>
      </c>
      <c r="G59" s="207"/>
      <c r="H59" s="77"/>
      <c r="I59" s="77"/>
      <c r="J59" s="77"/>
      <c r="K59" s="208"/>
      <c r="L59" s="209">
        <v>1.4</v>
      </c>
      <c r="M59" s="209">
        <v>1.68</v>
      </c>
      <c r="N59" s="209">
        <v>2.23</v>
      </c>
      <c r="O59" s="210">
        <v>2.57</v>
      </c>
      <c r="P59" s="206">
        <f t="shared" ref="P59:CA59" si="113">SUM(P60:P69)</f>
        <v>0</v>
      </c>
      <c r="Q59" s="206">
        <f t="shared" si="113"/>
        <v>0</v>
      </c>
      <c r="R59" s="206">
        <f t="shared" si="113"/>
        <v>0</v>
      </c>
      <c r="S59" s="206">
        <f t="shared" si="113"/>
        <v>0</v>
      </c>
      <c r="T59" s="206">
        <f t="shared" si="113"/>
        <v>740</v>
      </c>
      <c r="U59" s="206">
        <f t="shared" si="113"/>
        <v>41177394.2685</v>
      </c>
      <c r="V59" s="206">
        <f t="shared" si="113"/>
        <v>23</v>
      </c>
      <c r="W59" s="206">
        <f t="shared" si="113"/>
        <v>1228853.0799999996</v>
      </c>
      <c r="X59" s="206">
        <f t="shared" si="113"/>
        <v>0</v>
      </c>
      <c r="Y59" s="206">
        <f t="shared" si="113"/>
        <v>0</v>
      </c>
      <c r="Z59" s="206">
        <f t="shared" si="113"/>
        <v>0</v>
      </c>
      <c r="AA59" s="206">
        <f t="shared" si="113"/>
        <v>0</v>
      </c>
      <c r="AB59" s="206">
        <f t="shared" si="113"/>
        <v>0</v>
      </c>
      <c r="AC59" s="206">
        <f t="shared" si="113"/>
        <v>0</v>
      </c>
      <c r="AD59" s="206">
        <f t="shared" si="113"/>
        <v>0</v>
      </c>
      <c r="AE59" s="206">
        <f t="shared" si="113"/>
        <v>0</v>
      </c>
      <c r="AF59" s="206">
        <f t="shared" si="113"/>
        <v>0</v>
      </c>
      <c r="AG59" s="206">
        <f t="shared" si="113"/>
        <v>0</v>
      </c>
      <c r="AH59" s="206">
        <f t="shared" si="113"/>
        <v>0</v>
      </c>
      <c r="AI59" s="206">
        <f t="shared" si="113"/>
        <v>0</v>
      </c>
      <c r="AJ59" s="206">
        <f t="shared" si="113"/>
        <v>0</v>
      </c>
      <c r="AK59" s="206">
        <f t="shared" si="113"/>
        <v>0</v>
      </c>
      <c r="AL59" s="206">
        <f t="shared" si="113"/>
        <v>0</v>
      </c>
      <c r="AM59" s="206">
        <f t="shared" si="113"/>
        <v>0</v>
      </c>
      <c r="AN59" s="206">
        <f t="shared" si="113"/>
        <v>0</v>
      </c>
      <c r="AO59" s="206">
        <f t="shared" si="113"/>
        <v>0</v>
      </c>
      <c r="AP59" s="206">
        <f t="shared" si="113"/>
        <v>216</v>
      </c>
      <c r="AQ59" s="206">
        <f t="shared" si="113"/>
        <v>10765276.51584</v>
      </c>
      <c r="AR59" s="206">
        <f t="shared" si="113"/>
        <v>0</v>
      </c>
      <c r="AS59" s="206">
        <f t="shared" si="113"/>
        <v>0</v>
      </c>
      <c r="AT59" s="206">
        <f t="shared" si="113"/>
        <v>0</v>
      </c>
      <c r="AU59" s="206">
        <f t="shared" si="113"/>
        <v>0</v>
      </c>
      <c r="AV59" s="206">
        <f t="shared" si="113"/>
        <v>0</v>
      </c>
      <c r="AW59" s="206">
        <f t="shared" si="113"/>
        <v>0</v>
      </c>
      <c r="AX59" s="206">
        <f t="shared" si="113"/>
        <v>0</v>
      </c>
      <c r="AY59" s="206">
        <f t="shared" si="113"/>
        <v>0</v>
      </c>
      <c r="AZ59" s="206">
        <f t="shared" si="113"/>
        <v>0</v>
      </c>
      <c r="BA59" s="206">
        <f t="shared" si="113"/>
        <v>0</v>
      </c>
      <c r="BB59" s="206">
        <f t="shared" si="113"/>
        <v>0</v>
      </c>
      <c r="BC59" s="206">
        <f t="shared" si="113"/>
        <v>0</v>
      </c>
      <c r="BD59" s="206">
        <f t="shared" si="113"/>
        <v>0</v>
      </c>
      <c r="BE59" s="206">
        <f t="shared" si="113"/>
        <v>0</v>
      </c>
      <c r="BF59" s="206">
        <f t="shared" si="113"/>
        <v>0</v>
      </c>
      <c r="BG59" s="206">
        <f t="shared" si="113"/>
        <v>0</v>
      </c>
      <c r="BH59" s="206">
        <f t="shared" si="113"/>
        <v>5</v>
      </c>
      <c r="BI59" s="206">
        <f t="shared" si="113"/>
        <v>211595.41199999998</v>
      </c>
      <c r="BJ59" s="206">
        <f t="shared" si="113"/>
        <v>0</v>
      </c>
      <c r="BK59" s="206">
        <f t="shared" si="113"/>
        <v>0</v>
      </c>
      <c r="BL59" s="206">
        <f t="shared" si="113"/>
        <v>0</v>
      </c>
      <c r="BM59" s="206">
        <f t="shared" si="113"/>
        <v>0</v>
      </c>
      <c r="BN59" s="206">
        <f t="shared" si="113"/>
        <v>0</v>
      </c>
      <c r="BO59" s="206">
        <f t="shared" si="113"/>
        <v>0</v>
      </c>
      <c r="BP59" s="206">
        <f t="shared" si="113"/>
        <v>12</v>
      </c>
      <c r="BQ59" s="206">
        <f t="shared" si="113"/>
        <v>520044.8064</v>
      </c>
      <c r="BR59" s="206">
        <f t="shared" si="113"/>
        <v>0</v>
      </c>
      <c r="BS59" s="206">
        <f t="shared" si="113"/>
        <v>0</v>
      </c>
      <c r="BT59" s="206">
        <f t="shared" si="113"/>
        <v>14</v>
      </c>
      <c r="BU59" s="206">
        <f t="shared" si="113"/>
        <v>777973.06943999999</v>
      </c>
      <c r="BV59" s="206">
        <f t="shared" si="113"/>
        <v>5</v>
      </c>
      <c r="BW59" s="206">
        <f t="shared" si="113"/>
        <v>253914.49439999997</v>
      </c>
      <c r="BX59" s="206">
        <f t="shared" si="113"/>
        <v>0</v>
      </c>
      <c r="BY59" s="206">
        <f t="shared" si="113"/>
        <v>0</v>
      </c>
      <c r="BZ59" s="206">
        <f t="shared" si="113"/>
        <v>0</v>
      </c>
      <c r="CA59" s="206">
        <f t="shared" si="113"/>
        <v>0</v>
      </c>
      <c r="CB59" s="206">
        <f t="shared" ref="CB59:DM59" si="114">SUM(CB60:CB69)</f>
        <v>0</v>
      </c>
      <c r="CC59" s="206">
        <f t="shared" si="114"/>
        <v>0</v>
      </c>
      <c r="CD59" s="206">
        <f t="shared" si="114"/>
        <v>4</v>
      </c>
      <c r="CE59" s="206">
        <f t="shared" si="114"/>
        <v>181492.14720000001</v>
      </c>
      <c r="CF59" s="206">
        <f t="shared" si="114"/>
        <v>0</v>
      </c>
      <c r="CG59" s="206">
        <f t="shared" si="114"/>
        <v>0</v>
      </c>
      <c r="CH59" s="206">
        <f t="shared" si="114"/>
        <v>0</v>
      </c>
      <c r="CI59" s="206">
        <f t="shared" si="114"/>
        <v>0</v>
      </c>
      <c r="CJ59" s="206">
        <f t="shared" si="114"/>
        <v>0</v>
      </c>
      <c r="CK59" s="206">
        <f t="shared" si="114"/>
        <v>0</v>
      </c>
      <c r="CL59" s="206">
        <f t="shared" si="114"/>
        <v>6</v>
      </c>
      <c r="CM59" s="206">
        <f t="shared" si="114"/>
        <v>211595.41199999998</v>
      </c>
      <c r="CN59" s="206">
        <f t="shared" si="114"/>
        <v>5</v>
      </c>
      <c r="CO59" s="206">
        <f t="shared" si="114"/>
        <v>176329.50999999998</v>
      </c>
      <c r="CP59" s="206">
        <f t="shared" si="114"/>
        <v>1</v>
      </c>
      <c r="CQ59" s="206">
        <f t="shared" si="114"/>
        <v>35265.901999999995</v>
      </c>
      <c r="CR59" s="206">
        <f t="shared" si="114"/>
        <v>28</v>
      </c>
      <c r="CS59" s="206">
        <f t="shared" si="114"/>
        <v>1229871.0648000001</v>
      </c>
      <c r="CT59" s="206">
        <f t="shared" si="114"/>
        <v>4</v>
      </c>
      <c r="CU59" s="206">
        <f t="shared" si="114"/>
        <v>169276.3296</v>
      </c>
      <c r="CV59" s="206">
        <f t="shared" si="114"/>
        <v>0</v>
      </c>
      <c r="CW59" s="206">
        <f t="shared" si="114"/>
        <v>0</v>
      </c>
      <c r="CX59" s="206">
        <f t="shared" si="114"/>
        <v>0</v>
      </c>
      <c r="CY59" s="206">
        <f t="shared" si="114"/>
        <v>0</v>
      </c>
      <c r="CZ59" s="206">
        <f t="shared" si="114"/>
        <v>0</v>
      </c>
      <c r="DA59" s="206">
        <f t="shared" si="114"/>
        <v>0</v>
      </c>
      <c r="DB59" s="206">
        <f t="shared" si="114"/>
        <v>0</v>
      </c>
      <c r="DC59" s="206">
        <f t="shared" si="114"/>
        <v>0</v>
      </c>
      <c r="DD59" s="206">
        <f t="shared" si="114"/>
        <v>0</v>
      </c>
      <c r="DE59" s="206">
        <f t="shared" si="114"/>
        <v>0</v>
      </c>
      <c r="DF59" s="206">
        <f t="shared" si="114"/>
        <v>0</v>
      </c>
      <c r="DG59" s="206">
        <f t="shared" si="114"/>
        <v>0</v>
      </c>
      <c r="DH59" s="206">
        <f t="shared" si="114"/>
        <v>0</v>
      </c>
      <c r="DI59" s="206">
        <f t="shared" si="114"/>
        <v>0</v>
      </c>
      <c r="DJ59" s="206">
        <f t="shared" si="114"/>
        <v>0</v>
      </c>
      <c r="DK59" s="206">
        <f t="shared" si="114"/>
        <v>0</v>
      </c>
      <c r="DL59" s="206">
        <f t="shared" si="114"/>
        <v>0</v>
      </c>
      <c r="DM59" s="206">
        <f t="shared" si="114"/>
        <v>0</v>
      </c>
      <c r="DN59" s="206">
        <f>SUM(DN60:DN69)</f>
        <v>1063</v>
      </c>
      <c r="DO59" s="206">
        <f t="shared" ref="DO59" si="115">SUM(DO60:DO69)</f>
        <v>56938882.012180001</v>
      </c>
    </row>
    <row r="60" spans="1:119" ht="30" customHeight="1" x14ac:dyDescent="0.25">
      <c r="A60" s="73"/>
      <c r="B60" s="78">
        <v>38</v>
      </c>
      <c r="C60" s="79" t="s">
        <v>212</v>
      </c>
      <c r="D60" s="80" t="s">
        <v>213</v>
      </c>
      <c r="E60" s="74">
        <v>25969</v>
      </c>
      <c r="F60" s="81">
        <v>0.97</v>
      </c>
      <c r="G60" s="76">
        <v>1</v>
      </c>
      <c r="H60" s="77"/>
      <c r="I60" s="77"/>
      <c r="J60" s="77"/>
      <c r="K60" s="51"/>
      <c r="L60" s="82">
        <v>1.4</v>
      </c>
      <c r="M60" s="82">
        <v>1.68</v>
      </c>
      <c r="N60" s="82">
        <v>2.23</v>
      </c>
      <c r="O60" s="83">
        <v>2.57</v>
      </c>
      <c r="P60" s="84"/>
      <c r="Q60" s="84">
        <f>(P60*$E60*$F60*$G60*$L60*$Q$11)</f>
        <v>0</v>
      </c>
      <c r="R60" s="84"/>
      <c r="S60" s="84">
        <f>(R60*$E60*$F60*$G60*$L60*$S$11)</f>
        <v>0</v>
      </c>
      <c r="T60" s="84">
        <v>411</v>
      </c>
      <c r="U60" s="84">
        <f>(T60*$E60*$F60*$G60*$L60*$U$11)</f>
        <v>18117857.1525</v>
      </c>
      <c r="V60" s="84">
        <v>1</v>
      </c>
      <c r="W60" s="85">
        <f>(V60*$E60*$F60*$G60*$L60*$W$11)</f>
        <v>44082.377499999995</v>
      </c>
      <c r="X60" s="84"/>
      <c r="Y60" s="84">
        <f>(X60*$E60*$F60*$G60*$L60*$Y$11)</f>
        <v>0</v>
      </c>
      <c r="Z60" s="84"/>
      <c r="AA60" s="84"/>
      <c r="AB60" s="84"/>
      <c r="AC60" s="84">
        <f>(AB60*$E60*$F60*$G60*$L60*$AC$11)</f>
        <v>0</v>
      </c>
      <c r="AD60" s="84"/>
      <c r="AE60" s="84"/>
      <c r="AF60" s="84"/>
      <c r="AG60" s="84">
        <f>(AF60*$E60*$F60*$G60*$L60*$AG$11)</f>
        <v>0</v>
      </c>
      <c r="AH60" s="84"/>
      <c r="AI60" s="84"/>
      <c r="AJ60" s="86"/>
      <c r="AK60" s="84">
        <f>(AJ60*$E60*$F60*$G60*$L60*$AK$11)</f>
        <v>0</v>
      </c>
      <c r="AL60" s="84"/>
      <c r="AM60" s="85">
        <f>(AL60*$E60*$F60*$G60*$L60*$AM$11)</f>
        <v>0</v>
      </c>
      <c r="AN60" s="84"/>
      <c r="AO60" s="84">
        <f>(AN60*$E60*$F60*$G60*$L60*$AO$11)</f>
        <v>0</v>
      </c>
      <c r="AP60" s="84">
        <v>160</v>
      </c>
      <c r="AQ60" s="84">
        <f>(AP60*$E60*$F60*$G60*$M60*$AQ$11)</f>
        <v>7448158.5023999996</v>
      </c>
      <c r="AR60" s="90"/>
      <c r="AS60" s="84">
        <f>(AR60*$E60*$F60*$G60*$M60*$AS$11)</f>
        <v>0</v>
      </c>
      <c r="AT60" s="84"/>
      <c r="AU60" s="89">
        <f>(AT60*$E60*$F60*$G60*$M60*$AU$11)</f>
        <v>0</v>
      </c>
      <c r="AV60" s="108"/>
      <c r="AW60" s="84">
        <f>(AV60*$E60*$F60*$G60*$L60*$AW$11)</f>
        <v>0</v>
      </c>
      <c r="AX60" s="84"/>
      <c r="AY60" s="84">
        <f>(AX60*$E60*$F60*$G60*$L60*$AY$11)</f>
        <v>0</v>
      </c>
      <c r="AZ60" s="84"/>
      <c r="BA60" s="84">
        <f>(AZ60*$E60*$F60*$G60*$L60*$BA$11)</f>
        <v>0</v>
      </c>
      <c r="BB60" s="84"/>
      <c r="BC60" s="84">
        <f>(BB60*$E60*$F60*$G60*$L60*$BC$11)</f>
        <v>0</v>
      </c>
      <c r="BD60" s="84"/>
      <c r="BE60" s="85">
        <f>(BD60*$E60*$F60*$G60*$L60*$BE$11)</f>
        <v>0</v>
      </c>
      <c r="BF60" s="84"/>
      <c r="BG60" s="85">
        <f>(BF60*$E60*$F60*$G60*$L60*$BG$11)</f>
        <v>0</v>
      </c>
      <c r="BH60" s="84">
        <v>5</v>
      </c>
      <c r="BI60" s="84">
        <f>(BH60*$E60*$F60*$G60*$L60*$BI$11)</f>
        <v>211595.41199999998</v>
      </c>
      <c r="BJ60" s="84"/>
      <c r="BK60" s="84">
        <f>(BJ60*$E60*$F60*$G60*$M60*$BK$11)</f>
        <v>0</v>
      </c>
      <c r="BL60" s="84"/>
      <c r="BM60" s="84">
        <f>(BL60*$E60*$F60*$G60*$M60*$BM$11)</f>
        <v>0</v>
      </c>
      <c r="BN60" s="84"/>
      <c r="BO60" s="85">
        <f>(BN60*$E60*$F60*$G60*$M60*$BO$11)</f>
        <v>0</v>
      </c>
      <c r="BP60" s="84">
        <v>10</v>
      </c>
      <c r="BQ60" s="84">
        <f>(BP60*$E60*$F60*$G60*$M60*$BQ$11)</f>
        <v>423190.82399999996</v>
      </c>
      <c r="BR60" s="84"/>
      <c r="BS60" s="84">
        <f>(BR60*$E60*$F60*$G60*$M60*$BS$11)</f>
        <v>0</v>
      </c>
      <c r="BT60" s="84">
        <v>8</v>
      </c>
      <c r="BU60" s="85">
        <f>(BT60*$E60*$F60*$G60*$M60*$BU$11)</f>
        <v>406263.19104000001</v>
      </c>
      <c r="BV60" s="84">
        <v>5</v>
      </c>
      <c r="BW60" s="89">
        <f>(BV60*$E60*$F60*$G60*$M60*$BW$11)</f>
        <v>253914.49439999997</v>
      </c>
      <c r="BX60" s="84"/>
      <c r="BY60" s="84">
        <f>(BX60*$E60*$F60*$G60*$L60*$BY$11)</f>
        <v>0</v>
      </c>
      <c r="BZ60" s="84"/>
      <c r="CA60" s="84">
        <f>(BZ60*$E60*$F60*$G60*$L60*$CA$11)</f>
        <v>0</v>
      </c>
      <c r="CB60" s="84"/>
      <c r="CC60" s="84">
        <f>(CB60*$E60*$F60*$G60*$L60*$CC$11)</f>
        <v>0</v>
      </c>
      <c r="CD60" s="84">
        <v>2</v>
      </c>
      <c r="CE60" s="84">
        <f>(CD60*$E60*$F60*$G60*$M60*$CE$11)</f>
        <v>84638.164799999999</v>
      </c>
      <c r="CF60" s="84"/>
      <c r="CG60" s="84"/>
      <c r="CH60" s="84"/>
      <c r="CI60" s="85">
        <f>(CH60*$E60*$F60*$G60*$L60*$CI$11)</f>
        <v>0</v>
      </c>
      <c r="CJ60" s="84"/>
      <c r="CK60" s="85">
        <f>(CJ60*$E60*$F60*$G60*$L60*$CK$11)</f>
        <v>0</v>
      </c>
      <c r="CL60" s="84">
        <v>6</v>
      </c>
      <c r="CM60" s="84">
        <f>(CL60*$E60*$F60*$G60*$L60*$CM$11)</f>
        <v>211595.41199999998</v>
      </c>
      <c r="CN60" s="84">
        <v>5</v>
      </c>
      <c r="CO60" s="84">
        <f>(CN60*$E60*$F60*$G60*$L60*$CO$11)</f>
        <v>176329.50999999998</v>
      </c>
      <c r="CP60" s="84">
        <v>1</v>
      </c>
      <c r="CQ60" s="84">
        <f>(CP60*$E60*$F60*$G60*$L60*$CQ$11)</f>
        <v>35265.901999999995</v>
      </c>
      <c r="CR60" s="84">
        <v>23</v>
      </c>
      <c r="CS60" s="84">
        <f>(CR60*$E60*$F60*$G60*$M60*$CS$11)</f>
        <v>973338.89520000003</v>
      </c>
      <c r="CT60" s="84">
        <v>4</v>
      </c>
      <c r="CU60" s="84">
        <f>(CT60*$E60*$F60*$G60*$M60*$CU$11)</f>
        <v>169276.3296</v>
      </c>
      <c r="CV60" s="84"/>
      <c r="CW60" s="84">
        <f>(CV60*$E60*$F60*$G60*$M60*$CW$11)</f>
        <v>0</v>
      </c>
      <c r="CX60" s="90"/>
      <c r="CY60" s="84">
        <f>(CX60*$E60*$F60*$G60*$M60*$CY$11)</f>
        <v>0</v>
      </c>
      <c r="CZ60" s="84"/>
      <c r="DA60" s="89">
        <f t="shared" ref="DA60:DA61" si="116">(CZ60*$E60*$F60*$G60*$M60*DA$11)</f>
        <v>0</v>
      </c>
      <c r="DB60" s="84"/>
      <c r="DC60" s="84">
        <f>(DB60*$E60*$F60*$G60*$M60*$DC$11)</f>
        <v>0</v>
      </c>
      <c r="DD60" s="91"/>
      <c r="DE60" s="84">
        <f>(DD60*$E60*$F60*$G60*$M60*$BU$11)</f>
        <v>0</v>
      </c>
      <c r="DF60" s="84"/>
      <c r="DG60" s="84">
        <f>(DF60*$E60*$F60*$G60*$M60*$DG$11)</f>
        <v>0</v>
      </c>
      <c r="DH60" s="84"/>
      <c r="DI60" s="84">
        <f>(DH60*$E60*$F60*$G60*$N60*$DI$11)</f>
        <v>0</v>
      </c>
      <c r="DJ60" s="84"/>
      <c r="DK60" s="92">
        <f>(DJ60*$E60*$F60*$G60*$O60*$DK$11)</f>
        <v>0</v>
      </c>
      <c r="DL60" s="89"/>
      <c r="DM60" s="89"/>
      <c r="DN60" s="85">
        <f t="shared" ref="DN60:DN69" si="117">SUM(P60,R60,T60,V60,X60,Z60,AB60,AD60,AF60,AH60,AJ60,AL60,AR60,AV60,AX60,CB60,AN60,BB60,BD60,BF60,CP60,BH60,BJ60,AP60,BN60,AT60,CR60,BP60,CT60,BR60,BT60,BV60,CD60,BX60,BZ60,CF60,CH60,CJ60,CL60,CN60,CV60,CX60,BL60,AZ60,CZ60,DB60,DD60,DF60,DH60,DJ60,DL60)</f>
        <v>641</v>
      </c>
      <c r="DO60" s="85">
        <f t="shared" ref="DO60:DO69" si="118">SUM(Q60,S60,U60,W60,Y60,AA60,AC60,AE60,AG60,AI60,AK60,AM60,AS60,AW60,AY60,CC60,AO60,BC60,BE60,BG60,CQ60,BI60,BK60,AQ60,BO60,AU60,CS60,BQ60,CU60,BS60,BU60,BW60,CE60,BY60,CA60,CG60,CI60,CK60,CM60,CO60,CW60,CY60,BM60,BA60,DA60,DC60,DE60,DG60,DI60,DK60,DM60)</f>
        <v>28555506.167440001</v>
      </c>
    </row>
    <row r="61" spans="1:119" ht="30" customHeight="1" x14ac:dyDescent="0.25">
      <c r="A61" s="73"/>
      <c r="B61" s="78">
        <v>39</v>
      </c>
      <c r="C61" s="79" t="s">
        <v>214</v>
      </c>
      <c r="D61" s="80" t="s">
        <v>215</v>
      </c>
      <c r="E61" s="74">
        <v>25969</v>
      </c>
      <c r="F61" s="81">
        <v>1.1100000000000001</v>
      </c>
      <c r="G61" s="76">
        <v>1</v>
      </c>
      <c r="H61" s="77"/>
      <c r="I61" s="77"/>
      <c r="J61" s="77"/>
      <c r="K61" s="51"/>
      <c r="L61" s="82">
        <v>1.4</v>
      </c>
      <c r="M61" s="82">
        <v>1.68</v>
      </c>
      <c r="N61" s="82">
        <v>2.23</v>
      </c>
      <c r="O61" s="83">
        <v>2.57</v>
      </c>
      <c r="P61" s="84"/>
      <c r="Q61" s="84">
        <f>(P61*$E61*$F61*$G61*$L61*$Q$11)</f>
        <v>0</v>
      </c>
      <c r="R61" s="84"/>
      <c r="S61" s="84">
        <f>(R61*$E61*$F61*$G61*$L61*$S$11)</f>
        <v>0</v>
      </c>
      <c r="T61" s="84">
        <v>100</v>
      </c>
      <c r="U61" s="84">
        <f>(T61*$E61*$F61*$G61*$L61*$U$11)</f>
        <v>5044478.2500000009</v>
      </c>
      <c r="V61" s="84"/>
      <c r="W61" s="85">
        <f>(V61*$E61*$F61*$G61*$L61*$W$11)</f>
        <v>0</v>
      </c>
      <c r="X61" s="84"/>
      <c r="Y61" s="84">
        <f>(X61*$E61*$F61*$G61*$L61*$Y$11)</f>
        <v>0</v>
      </c>
      <c r="Z61" s="84"/>
      <c r="AA61" s="84"/>
      <c r="AB61" s="84"/>
      <c r="AC61" s="84">
        <f>(AB61*$E61*$F61*$G61*$L61*$AC$11)</f>
        <v>0</v>
      </c>
      <c r="AD61" s="84"/>
      <c r="AE61" s="84"/>
      <c r="AF61" s="84"/>
      <c r="AG61" s="84">
        <f>(AF61*$E61*$F61*$G61*$L61*$AG$11)</f>
        <v>0</v>
      </c>
      <c r="AH61" s="84"/>
      <c r="AI61" s="84"/>
      <c r="AJ61" s="86"/>
      <c r="AK61" s="84">
        <f>(AJ61*$E61*$F61*$G61*$L61*$AK$11)</f>
        <v>0</v>
      </c>
      <c r="AL61" s="84"/>
      <c r="AM61" s="85">
        <f>(AL61*$E61*$F61*$G61*$L61*$AM$11)</f>
        <v>0</v>
      </c>
      <c r="AN61" s="84"/>
      <c r="AO61" s="84">
        <f>(AN61*$E61*$F61*$G61*$L61*$AO$11)</f>
        <v>0</v>
      </c>
      <c r="AP61" s="84">
        <v>8</v>
      </c>
      <c r="AQ61" s="84">
        <f>(AP61*$E61*$F61*$G61*$M61*$AQ$11)</f>
        <v>426157.52256000007</v>
      </c>
      <c r="AR61" s="90"/>
      <c r="AS61" s="84">
        <f>(AR61*$E61*$F61*$G61*$M61*$AS$11)</f>
        <v>0</v>
      </c>
      <c r="AT61" s="84"/>
      <c r="AU61" s="89">
        <f>(AT61*$E61*$F61*$G61*$M61*$AU$11)</f>
        <v>0</v>
      </c>
      <c r="AV61" s="84"/>
      <c r="AW61" s="84">
        <f>(AV61*$E61*$F61*$G61*$L61*$AW$11)</f>
        <v>0</v>
      </c>
      <c r="AX61" s="84"/>
      <c r="AY61" s="84">
        <f>(AX61*$E61*$F61*$G61*$L61*$AY$11)</f>
        <v>0</v>
      </c>
      <c r="AZ61" s="84"/>
      <c r="BA61" s="84">
        <f>(AZ61*$E61*$F61*$G61*$L61*$BA$11)</f>
        <v>0</v>
      </c>
      <c r="BB61" s="84"/>
      <c r="BC61" s="84">
        <f>(BB61*$E61*$F61*$G61*$L61*$BC$11)</f>
        <v>0</v>
      </c>
      <c r="BD61" s="84"/>
      <c r="BE61" s="85">
        <f>(BD61*$E61*$F61*$G61*$L61*$BE$11)</f>
        <v>0</v>
      </c>
      <c r="BF61" s="84"/>
      <c r="BG61" s="85">
        <f>(BF61*$E61*$F61*$G61*$L61*$BG$11)</f>
        <v>0</v>
      </c>
      <c r="BH61" s="84"/>
      <c r="BI61" s="84">
        <f>(BH61*$E61*$F61*$G61*$L61*$BI$11)</f>
        <v>0</v>
      </c>
      <c r="BJ61" s="84"/>
      <c r="BK61" s="84">
        <f>(BJ61*$E61*$F61*$G61*$M61*$BK$11)</f>
        <v>0</v>
      </c>
      <c r="BL61" s="84"/>
      <c r="BM61" s="84">
        <f>(BL61*$E61*$F61*$G61*$M61*$BM$11)</f>
        <v>0</v>
      </c>
      <c r="BN61" s="84"/>
      <c r="BO61" s="85">
        <f>(BN61*$E61*$F61*$G61*$M61*$BO$11)</f>
        <v>0</v>
      </c>
      <c r="BP61" s="84">
        <v>2</v>
      </c>
      <c r="BQ61" s="84">
        <f>(BP61*$E61*$F61*$G61*$M61*$BQ$11)</f>
        <v>96853.982400000008</v>
      </c>
      <c r="BR61" s="84"/>
      <c r="BS61" s="84">
        <f>(BR61*$E61*$F61*$G61*$M61*$BS$11)</f>
        <v>0</v>
      </c>
      <c r="BT61" s="84">
        <v>2</v>
      </c>
      <c r="BU61" s="85">
        <f>(BT61*$E61*$F61*$G61*$M61*$BU$11)</f>
        <v>116224.77888000001</v>
      </c>
      <c r="BV61" s="84"/>
      <c r="BW61" s="89">
        <f>(BV61*$E61*$F61*$G61*$M61*$BW$11)</f>
        <v>0</v>
      </c>
      <c r="BX61" s="84"/>
      <c r="BY61" s="84">
        <f>(BX61*$E61*$F61*$G61*$L61*$BY$11)</f>
        <v>0</v>
      </c>
      <c r="BZ61" s="84"/>
      <c r="CA61" s="84">
        <f>(BZ61*$E61*$F61*$G61*$L61*$CA$11)</f>
        <v>0</v>
      </c>
      <c r="CB61" s="84"/>
      <c r="CC61" s="84">
        <f>(CB61*$E61*$F61*$G61*$L61*$CC$11)</f>
        <v>0</v>
      </c>
      <c r="CD61" s="84">
        <v>2</v>
      </c>
      <c r="CE61" s="84">
        <f>(CD61*$E61*$F61*$G61*$M61*$CE$11)</f>
        <v>96853.982400000008</v>
      </c>
      <c r="CF61" s="84"/>
      <c r="CG61" s="84"/>
      <c r="CH61" s="84"/>
      <c r="CI61" s="85">
        <f>(CH61*$E61*$F61*$G61*$L61*$CI$11)</f>
        <v>0</v>
      </c>
      <c r="CJ61" s="84"/>
      <c r="CK61" s="85">
        <f>(CJ61*$E61*$F61*$G61*$L61*$CK$11)</f>
        <v>0</v>
      </c>
      <c r="CL61" s="84"/>
      <c r="CM61" s="84">
        <f>(CL61*$E61*$F61*$G61*$L61*$CM$11)</f>
        <v>0</v>
      </c>
      <c r="CN61" s="84"/>
      <c r="CO61" s="84">
        <f>(CN61*$E61*$F61*$G61*$L61*$CO$11)</f>
        <v>0</v>
      </c>
      <c r="CP61" s="84"/>
      <c r="CQ61" s="84">
        <f>(CP61*$E61*$F61*$G61*$L61*$CQ$11)</f>
        <v>0</v>
      </c>
      <c r="CR61" s="84">
        <v>2</v>
      </c>
      <c r="CS61" s="84">
        <f>(CR61*$E61*$F61*$G61*$M61*$CS$11)</f>
        <v>96853.982400000008</v>
      </c>
      <c r="CT61" s="84"/>
      <c r="CU61" s="84">
        <f>(CT61*$E61*$F61*$G61*$M61*$CU$11)</f>
        <v>0</v>
      </c>
      <c r="CV61" s="84"/>
      <c r="CW61" s="84">
        <f>(CV61*$E61*$F61*$G61*$M61*$CW$11)</f>
        <v>0</v>
      </c>
      <c r="CX61" s="90"/>
      <c r="CY61" s="84">
        <f>(CX61*$E61*$F61*$G61*$M61*$CY$11)</f>
        <v>0</v>
      </c>
      <c r="CZ61" s="84"/>
      <c r="DA61" s="89">
        <f t="shared" si="116"/>
        <v>0</v>
      </c>
      <c r="DB61" s="84"/>
      <c r="DC61" s="84">
        <f>(DB61*$E61*$F61*$G61*$M61*$DC$11)</f>
        <v>0</v>
      </c>
      <c r="DD61" s="91"/>
      <c r="DE61" s="84">
        <f>(DD61*$E61*$F61*$G61*$M61*$BU$11)</f>
        <v>0</v>
      </c>
      <c r="DF61" s="84"/>
      <c r="DG61" s="84">
        <f>(DF61*$E61*$F61*$G61*$M61*$DG$11)</f>
        <v>0</v>
      </c>
      <c r="DH61" s="84"/>
      <c r="DI61" s="84">
        <f>(DH61*$E61*$F61*$G61*$N61*$DI$11)</f>
        <v>0</v>
      </c>
      <c r="DJ61" s="84"/>
      <c r="DK61" s="92">
        <f>(DJ61*$E61*$F61*$G61*$O61*$DK$11)</f>
        <v>0</v>
      </c>
      <c r="DL61" s="89"/>
      <c r="DM61" s="89"/>
      <c r="DN61" s="85">
        <f t="shared" si="117"/>
        <v>116</v>
      </c>
      <c r="DO61" s="85">
        <f t="shared" si="118"/>
        <v>5877422.4986400018</v>
      </c>
    </row>
    <row r="62" spans="1:119" ht="30" customHeight="1" x14ac:dyDescent="0.25">
      <c r="A62" s="122"/>
      <c r="B62" s="78">
        <v>40</v>
      </c>
      <c r="C62" s="79" t="s">
        <v>216</v>
      </c>
      <c r="D62" s="80" t="s">
        <v>217</v>
      </c>
      <c r="E62" s="74">
        <v>25969</v>
      </c>
      <c r="F62" s="81">
        <v>1.97</v>
      </c>
      <c r="G62" s="76">
        <v>1</v>
      </c>
      <c r="H62" s="77"/>
      <c r="I62" s="77"/>
      <c r="J62" s="77"/>
      <c r="K62" s="51"/>
      <c r="L62" s="82">
        <v>1.4</v>
      </c>
      <c r="M62" s="82">
        <v>1.68</v>
      </c>
      <c r="N62" s="82">
        <v>2.23</v>
      </c>
      <c r="O62" s="83">
        <v>2.57</v>
      </c>
      <c r="P62" s="84"/>
      <c r="Q62" s="84">
        <f t="shared" ref="Q62:Q63" si="119">(P62*$E62*$F62*$G62*$L62)</f>
        <v>0</v>
      </c>
      <c r="R62" s="84"/>
      <c r="S62" s="89">
        <f t="shared" ref="S62:S63" si="120">(R62*$E62*$F62*$G62*$L62)</f>
        <v>0</v>
      </c>
      <c r="T62" s="84">
        <v>2</v>
      </c>
      <c r="U62" s="84">
        <f t="shared" ref="U62:U63" si="121">(T62*$E62*$F62*$G62*$L62)</f>
        <v>143245.00399999999</v>
      </c>
      <c r="V62" s="84"/>
      <c r="W62" s="84">
        <f t="shared" ref="W62:W63" si="122">(V62*$E62*$F62*$G62*$L62)</f>
        <v>0</v>
      </c>
      <c r="X62" s="84"/>
      <c r="Y62" s="84">
        <f t="shared" ref="Y62:Y63" si="123">(X62*$E62*$F62*$G62*$L62)</f>
        <v>0</v>
      </c>
      <c r="Z62" s="84"/>
      <c r="AA62" s="84"/>
      <c r="AB62" s="84"/>
      <c r="AC62" s="84">
        <f t="shared" ref="AC62:AC63" si="124">(AB62*$E62*$F62*$G62*$L62)</f>
        <v>0</v>
      </c>
      <c r="AD62" s="84"/>
      <c r="AE62" s="84"/>
      <c r="AF62" s="84"/>
      <c r="AG62" s="84">
        <f t="shared" ref="AG62:AG63" si="125">(AF62*$E62*$F62*$G62*$L62)</f>
        <v>0</v>
      </c>
      <c r="AH62" s="84"/>
      <c r="AI62" s="84"/>
      <c r="AJ62" s="86"/>
      <c r="AK62" s="84">
        <f t="shared" ref="AK62:AK63" si="126">(AJ62*$E62*$F62*$G62*$L62)</f>
        <v>0</v>
      </c>
      <c r="AL62" s="84"/>
      <c r="AM62" s="84">
        <f t="shared" ref="AM62:AM63" si="127">(AL62*$E62*$F62*$G62*$L62)</f>
        <v>0</v>
      </c>
      <c r="AN62" s="84"/>
      <c r="AO62" s="84">
        <f t="shared" ref="AO62:AO63" si="128">(AN62*$E62*$F62*$G62*$L62)</f>
        <v>0</v>
      </c>
      <c r="AP62" s="84"/>
      <c r="AQ62" s="85">
        <f t="shared" ref="AQ62:AQ63" si="129">(AP62*$E62*$F62*$G62*$M62)</f>
        <v>0</v>
      </c>
      <c r="AR62" s="90"/>
      <c r="AS62" s="84">
        <f t="shared" ref="AS62:AS63" si="130">(AR62*$E62*$F62*$G62*$M62)</f>
        <v>0</v>
      </c>
      <c r="AT62" s="84"/>
      <c r="AU62" s="89">
        <f t="shared" ref="AU62:AU63" si="131">(AT62*$E62*$F62*$G62*$M62)</f>
        <v>0</v>
      </c>
      <c r="AV62" s="84"/>
      <c r="AW62" s="84">
        <f>(AV62*$E62*$F62*$G62*$L62*AK$11)</f>
        <v>0</v>
      </c>
      <c r="AX62" s="84"/>
      <c r="AY62" s="84">
        <f t="shared" ref="AY62:AY63" si="132">(AX62*$E62*$F62*$G62*$L62*AY$11)</f>
        <v>0</v>
      </c>
      <c r="AZ62" s="84"/>
      <c r="BA62" s="84">
        <f>(AZ62*$E62*$F62*$G62*$L62*BA$11)</f>
        <v>0</v>
      </c>
      <c r="BB62" s="84"/>
      <c r="BC62" s="84">
        <f t="shared" ref="BC62:BE63" si="133">(BB62*$E62*$F62*$G62*$L62)</f>
        <v>0</v>
      </c>
      <c r="BD62" s="84"/>
      <c r="BE62" s="84">
        <f t="shared" si="133"/>
        <v>0</v>
      </c>
      <c r="BF62" s="84"/>
      <c r="BG62" s="84"/>
      <c r="BH62" s="84"/>
      <c r="BI62" s="84">
        <f t="shared" ref="BI62:BI63" si="134">(BH62*$E62*$F62*$G62*$L62)</f>
        <v>0</v>
      </c>
      <c r="BJ62" s="84"/>
      <c r="BK62" s="84">
        <f t="shared" ref="BK62:BK63" si="135">(BJ62*$E62*$F62*$G62*$M62)</f>
        <v>0</v>
      </c>
      <c r="BL62" s="84"/>
      <c r="BM62" s="84">
        <f t="shared" ref="BM62:BM63" si="136">(BL62*$E62*$F62*$G62*$M62)</f>
        <v>0</v>
      </c>
      <c r="BN62" s="84"/>
      <c r="BO62" s="84">
        <f t="shared" ref="BO62:BO63" si="137">(BN62*$E62*$F62*$G62*$M62)</f>
        <v>0</v>
      </c>
      <c r="BP62" s="84"/>
      <c r="BQ62" s="84">
        <f t="shared" ref="BQ62:BQ63" si="138">(BP62*$E62*$F62*$G62*$M62)</f>
        <v>0</v>
      </c>
      <c r="BR62" s="84"/>
      <c r="BS62" s="84">
        <f t="shared" ref="BS62:BS63" si="139">(BR62*$E62*$F62*$G62*$M62)</f>
        <v>0</v>
      </c>
      <c r="BT62" s="84"/>
      <c r="BU62" s="84">
        <f t="shared" ref="BU62:BU63" si="140">(BT62*$E62*$F62*$G62*$M62)</f>
        <v>0</v>
      </c>
      <c r="BV62" s="84"/>
      <c r="BW62" s="89">
        <f t="shared" ref="BW62:BW63" si="141">(BV62*$E62*$F62*$G62*$M62)</f>
        <v>0</v>
      </c>
      <c r="BX62" s="84"/>
      <c r="BY62" s="84">
        <f t="shared" ref="BY62:BY63" si="142">(BX62*$E62*$F62*$G62*$L62)</f>
        <v>0</v>
      </c>
      <c r="BZ62" s="84"/>
      <c r="CA62" s="85">
        <f t="shared" ref="CA62:CA63" si="143">(BZ62*$E62*$F62*$G62*$L62)</f>
        <v>0</v>
      </c>
      <c r="CB62" s="84"/>
      <c r="CC62" s="84">
        <f t="shared" ref="CC62:CC63" si="144">(CB62*$E62*$F62*$G62*$L62)</f>
        <v>0</v>
      </c>
      <c r="CD62" s="84"/>
      <c r="CE62" s="84">
        <f t="shared" ref="CE62:CE63" si="145">(CD62*$E62*$F62*$G62*$M62)</f>
        <v>0</v>
      </c>
      <c r="CF62" s="84"/>
      <c r="CG62" s="84"/>
      <c r="CH62" s="84"/>
      <c r="CI62" s="84">
        <f t="shared" ref="CI62:CI63" si="146">(CH62*$E62*$F62*$G62*$L62)</f>
        <v>0</v>
      </c>
      <c r="CJ62" s="84"/>
      <c r="CK62" s="84">
        <f t="shared" ref="CK62:CK63" si="147">(CJ62*$E62*$F62*$G62*$L62)</f>
        <v>0</v>
      </c>
      <c r="CL62" s="84"/>
      <c r="CM62" s="84">
        <f t="shared" ref="CM62:CM63" si="148">(CL62*$E62*$F62*$G62*$L62)</f>
        <v>0</v>
      </c>
      <c r="CN62" s="84"/>
      <c r="CO62" s="84">
        <f t="shared" ref="CO62:CO63" si="149">(CN62*$E62*$F62*$G62*$L62)</f>
        <v>0</v>
      </c>
      <c r="CP62" s="84"/>
      <c r="CQ62" s="84">
        <f t="shared" ref="CQ62:CQ63" si="150">(CP62*$E62*$F62*$G62*$L62)</f>
        <v>0</v>
      </c>
      <c r="CR62" s="84"/>
      <c r="CS62" s="84">
        <f t="shared" ref="CS62:CS63" si="151">(CR62*$E62*$F62*$G62*$M62)</f>
        <v>0</v>
      </c>
      <c r="CT62" s="84"/>
      <c r="CU62" s="84">
        <f t="shared" ref="CU62:CU63" si="152">(CT62*$E62*$F62*$G62*$M62)</f>
        <v>0</v>
      </c>
      <c r="CV62" s="84"/>
      <c r="CW62" s="84">
        <f t="shared" ref="CW62:CW63" si="153">(CV62*$E62*$F62*$G62*$M62)</f>
        <v>0</v>
      </c>
      <c r="CX62" s="90"/>
      <c r="CY62" s="84">
        <f t="shared" ref="CY62:CY63" si="154">(CX62*$E62*$F62*$G62*$M62)</f>
        <v>0</v>
      </c>
      <c r="CZ62" s="84"/>
      <c r="DA62" s="89">
        <f t="shared" ref="DA62:DA63" si="155">(CZ62*$E62*$F62*$G62*$M62)</f>
        <v>0</v>
      </c>
      <c r="DB62" s="84"/>
      <c r="DC62" s="84"/>
      <c r="DD62" s="91"/>
      <c r="DE62" s="84">
        <f t="shared" ref="DE62:DE63" si="156">(DD62*$E62*$F62*$G62*$M62)</f>
        <v>0</v>
      </c>
      <c r="DF62" s="84"/>
      <c r="DG62" s="84">
        <f t="shared" ref="DG62:DG63" si="157">(DF62*$E62*$F62*$G62*$M62)</f>
        <v>0</v>
      </c>
      <c r="DH62" s="84"/>
      <c r="DI62" s="84">
        <f t="shared" ref="DI62:DI63" si="158">(DH62*$E62*$F62*$G62*$N62)</f>
        <v>0</v>
      </c>
      <c r="DJ62" s="84"/>
      <c r="DK62" s="89">
        <f t="shared" ref="DK62:DK63" si="159">(DJ62*$E62*$F62*$G62*$O62)</f>
        <v>0</v>
      </c>
      <c r="DL62" s="89"/>
      <c r="DM62" s="89"/>
      <c r="DN62" s="85">
        <f t="shared" si="117"/>
        <v>2</v>
      </c>
      <c r="DO62" s="85">
        <f t="shared" si="118"/>
        <v>143245.00399999999</v>
      </c>
    </row>
    <row r="63" spans="1:119" ht="30" customHeight="1" x14ac:dyDescent="0.25">
      <c r="A63" s="73"/>
      <c r="B63" s="78">
        <v>41</v>
      </c>
      <c r="C63" s="79" t="s">
        <v>218</v>
      </c>
      <c r="D63" s="80" t="s">
        <v>219</v>
      </c>
      <c r="E63" s="74">
        <v>25969</v>
      </c>
      <c r="F63" s="81">
        <v>2.78</v>
      </c>
      <c r="G63" s="76">
        <v>1</v>
      </c>
      <c r="H63" s="77"/>
      <c r="I63" s="77"/>
      <c r="J63" s="77"/>
      <c r="K63" s="51"/>
      <c r="L63" s="82">
        <v>1.4</v>
      </c>
      <c r="M63" s="82">
        <v>1.68</v>
      </c>
      <c r="N63" s="82">
        <v>2.23</v>
      </c>
      <c r="O63" s="83">
        <v>2.57</v>
      </c>
      <c r="P63" s="84"/>
      <c r="Q63" s="84">
        <f t="shared" si="119"/>
        <v>0</v>
      </c>
      <c r="R63" s="84"/>
      <c r="S63" s="89">
        <f t="shared" si="120"/>
        <v>0</v>
      </c>
      <c r="T63" s="84">
        <v>10</v>
      </c>
      <c r="U63" s="84">
        <f t="shared" si="121"/>
        <v>1010713.4799999999</v>
      </c>
      <c r="V63" s="84"/>
      <c r="W63" s="84">
        <f t="shared" si="122"/>
        <v>0</v>
      </c>
      <c r="X63" s="84"/>
      <c r="Y63" s="84">
        <f t="shared" si="123"/>
        <v>0</v>
      </c>
      <c r="Z63" s="84"/>
      <c r="AA63" s="84"/>
      <c r="AB63" s="84"/>
      <c r="AC63" s="84">
        <f t="shared" si="124"/>
        <v>0</v>
      </c>
      <c r="AD63" s="84"/>
      <c r="AE63" s="84"/>
      <c r="AF63" s="84"/>
      <c r="AG63" s="84">
        <f t="shared" si="125"/>
        <v>0</v>
      </c>
      <c r="AH63" s="84"/>
      <c r="AI63" s="84"/>
      <c r="AJ63" s="86"/>
      <c r="AK63" s="84">
        <f t="shared" si="126"/>
        <v>0</v>
      </c>
      <c r="AL63" s="84"/>
      <c r="AM63" s="84">
        <f t="shared" si="127"/>
        <v>0</v>
      </c>
      <c r="AN63" s="84"/>
      <c r="AO63" s="84">
        <f t="shared" si="128"/>
        <v>0</v>
      </c>
      <c r="AP63" s="84"/>
      <c r="AQ63" s="85">
        <f t="shared" si="129"/>
        <v>0</v>
      </c>
      <c r="AR63" s="90"/>
      <c r="AS63" s="84">
        <f t="shared" si="130"/>
        <v>0</v>
      </c>
      <c r="AT63" s="84"/>
      <c r="AU63" s="89">
        <f t="shared" si="131"/>
        <v>0</v>
      </c>
      <c r="AV63" s="84"/>
      <c r="AW63" s="84">
        <f>(AV63*$E63*$F63*$G63*$L63*$AK$11)</f>
        <v>0</v>
      </c>
      <c r="AX63" s="84"/>
      <c r="AY63" s="84">
        <f t="shared" si="132"/>
        <v>0</v>
      </c>
      <c r="AZ63" s="84"/>
      <c r="BA63" s="84">
        <f>(AZ63*$E63*$F63*$G63*$L63*BA$11)</f>
        <v>0</v>
      </c>
      <c r="BB63" s="84"/>
      <c r="BC63" s="84">
        <f t="shared" si="133"/>
        <v>0</v>
      </c>
      <c r="BD63" s="84"/>
      <c r="BE63" s="84">
        <f t="shared" si="133"/>
        <v>0</v>
      </c>
      <c r="BF63" s="84"/>
      <c r="BG63" s="84"/>
      <c r="BH63" s="84"/>
      <c r="BI63" s="84">
        <f t="shared" si="134"/>
        <v>0</v>
      </c>
      <c r="BJ63" s="84"/>
      <c r="BK63" s="84">
        <f t="shared" si="135"/>
        <v>0</v>
      </c>
      <c r="BL63" s="84"/>
      <c r="BM63" s="84">
        <f t="shared" si="136"/>
        <v>0</v>
      </c>
      <c r="BN63" s="84"/>
      <c r="BO63" s="84">
        <f t="shared" si="137"/>
        <v>0</v>
      </c>
      <c r="BP63" s="84"/>
      <c r="BQ63" s="84">
        <f t="shared" si="138"/>
        <v>0</v>
      </c>
      <c r="BR63" s="84"/>
      <c r="BS63" s="84">
        <f t="shared" si="139"/>
        <v>0</v>
      </c>
      <c r="BT63" s="84"/>
      <c r="BU63" s="84">
        <f t="shared" si="140"/>
        <v>0</v>
      </c>
      <c r="BV63" s="84"/>
      <c r="BW63" s="89">
        <f t="shared" si="141"/>
        <v>0</v>
      </c>
      <c r="BX63" s="84"/>
      <c r="BY63" s="84">
        <f t="shared" si="142"/>
        <v>0</v>
      </c>
      <c r="BZ63" s="84"/>
      <c r="CA63" s="85">
        <f t="shared" si="143"/>
        <v>0</v>
      </c>
      <c r="CB63" s="84"/>
      <c r="CC63" s="84">
        <f t="shared" si="144"/>
        <v>0</v>
      </c>
      <c r="CD63" s="84"/>
      <c r="CE63" s="84">
        <f t="shared" si="145"/>
        <v>0</v>
      </c>
      <c r="CF63" s="84"/>
      <c r="CG63" s="84"/>
      <c r="CH63" s="84"/>
      <c r="CI63" s="84">
        <f t="shared" si="146"/>
        <v>0</v>
      </c>
      <c r="CJ63" s="84"/>
      <c r="CK63" s="84">
        <f t="shared" si="147"/>
        <v>0</v>
      </c>
      <c r="CL63" s="84"/>
      <c r="CM63" s="84">
        <f t="shared" si="148"/>
        <v>0</v>
      </c>
      <c r="CN63" s="84"/>
      <c r="CO63" s="84">
        <f t="shared" si="149"/>
        <v>0</v>
      </c>
      <c r="CP63" s="84"/>
      <c r="CQ63" s="84">
        <f t="shared" si="150"/>
        <v>0</v>
      </c>
      <c r="CR63" s="84"/>
      <c r="CS63" s="84">
        <f t="shared" si="151"/>
        <v>0</v>
      </c>
      <c r="CT63" s="84"/>
      <c r="CU63" s="84">
        <f t="shared" si="152"/>
        <v>0</v>
      </c>
      <c r="CV63" s="84"/>
      <c r="CW63" s="84">
        <f t="shared" si="153"/>
        <v>0</v>
      </c>
      <c r="CX63" s="90"/>
      <c r="CY63" s="84">
        <f t="shared" si="154"/>
        <v>0</v>
      </c>
      <c r="CZ63" s="84"/>
      <c r="DA63" s="89">
        <f t="shared" si="155"/>
        <v>0</v>
      </c>
      <c r="DB63" s="84"/>
      <c r="DC63" s="84"/>
      <c r="DD63" s="91"/>
      <c r="DE63" s="84">
        <f t="shared" si="156"/>
        <v>0</v>
      </c>
      <c r="DF63" s="84"/>
      <c r="DG63" s="84">
        <f t="shared" si="157"/>
        <v>0</v>
      </c>
      <c r="DH63" s="84"/>
      <c r="DI63" s="84">
        <f t="shared" si="158"/>
        <v>0</v>
      </c>
      <c r="DJ63" s="84"/>
      <c r="DK63" s="89">
        <f t="shared" si="159"/>
        <v>0</v>
      </c>
      <c r="DL63" s="89"/>
      <c r="DM63" s="89"/>
      <c r="DN63" s="85">
        <f t="shared" si="117"/>
        <v>10</v>
      </c>
      <c r="DO63" s="85">
        <f t="shared" si="118"/>
        <v>1010713.4799999999</v>
      </c>
    </row>
    <row r="64" spans="1:119" ht="30" customHeight="1" x14ac:dyDescent="0.25">
      <c r="A64" s="73"/>
      <c r="B64" s="78">
        <v>42</v>
      </c>
      <c r="C64" s="79" t="s">
        <v>220</v>
      </c>
      <c r="D64" s="109" t="s">
        <v>221</v>
      </c>
      <c r="E64" s="74">
        <v>25969</v>
      </c>
      <c r="F64" s="81">
        <v>1.1499999999999999</v>
      </c>
      <c r="G64" s="76">
        <v>1</v>
      </c>
      <c r="H64" s="77"/>
      <c r="I64" s="77"/>
      <c r="J64" s="77"/>
      <c r="K64" s="51"/>
      <c r="L64" s="82">
        <v>1.4</v>
      </c>
      <c r="M64" s="82">
        <v>1.68</v>
      </c>
      <c r="N64" s="82">
        <v>2.23</v>
      </c>
      <c r="O64" s="83">
        <v>2.57</v>
      </c>
      <c r="P64" s="84"/>
      <c r="Q64" s="84">
        <f>(P64*$E64*$F64*$G64*$L64*$Q$11)</f>
        <v>0</v>
      </c>
      <c r="R64" s="84"/>
      <c r="S64" s="84">
        <f>(R64*$E64*$F64*$G64*$L64*$S$11)</f>
        <v>0</v>
      </c>
      <c r="T64" s="84">
        <v>10</v>
      </c>
      <c r="U64" s="84">
        <f>(T64*$E64*$F64*$G64*$L64*$U$11)</f>
        <v>522626.12499999994</v>
      </c>
      <c r="V64" s="84">
        <v>11</v>
      </c>
      <c r="W64" s="85">
        <f>(V64*$E64*$F64*$G64*$L64*$W$11)</f>
        <v>574888.73749999993</v>
      </c>
      <c r="X64" s="84"/>
      <c r="Y64" s="84">
        <f>(X64*$E64*$F64*$G64*$L64*$Y$11)</f>
        <v>0</v>
      </c>
      <c r="Z64" s="84"/>
      <c r="AA64" s="84"/>
      <c r="AB64" s="84"/>
      <c r="AC64" s="84">
        <f>(AB64*$E64*$F64*$G64*$L64*$AC$11)</f>
        <v>0</v>
      </c>
      <c r="AD64" s="84"/>
      <c r="AE64" s="84"/>
      <c r="AF64" s="84"/>
      <c r="AG64" s="84">
        <f>(AF64*$E64*$F64*$G64*$L64*$AG$11)</f>
        <v>0</v>
      </c>
      <c r="AH64" s="84"/>
      <c r="AI64" s="84"/>
      <c r="AJ64" s="86"/>
      <c r="AK64" s="84">
        <f>(AJ64*$E64*$F64*$G64*$L64*$AK$11)</f>
        <v>0</v>
      </c>
      <c r="AL64" s="84"/>
      <c r="AM64" s="85">
        <f>(AL64*$E64*$F64*$G64*$L64*$AM$11)</f>
        <v>0</v>
      </c>
      <c r="AN64" s="84"/>
      <c r="AO64" s="84">
        <f>(AN64*$E64*$F64*$G64*$L64*$AO$11)</f>
        <v>0</v>
      </c>
      <c r="AP64" s="84"/>
      <c r="AQ64" s="84">
        <f>(AP64*$E64*$F64*$G64*$M64*$AQ$11)</f>
        <v>0</v>
      </c>
      <c r="AR64" s="90"/>
      <c r="AS64" s="84">
        <f>(AR64*$E64*$F64*$G64*$M64*$AS$11)</f>
        <v>0</v>
      </c>
      <c r="AT64" s="84"/>
      <c r="AU64" s="89">
        <f>(AT64*$E64*$F64*$G64*$M64*$AU$11)</f>
        <v>0</v>
      </c>
      <c r="AV64" s="108"/>
      <c r="AW64" s="84">
        <f>(AV64*$E64*$F64*$G64*$L64*$AW$11)</f>
        <v>0</v>
      </c>
      <c r="AX64" s="84"/>
      <c r="AY64" s="84">
        <f>(AX64*$E64*$F64*$G64*$L64*$AY$11)</f>
        <v>0</v>
      </c>
      <c r="AZ64" s="84"/>
      <c r="BA64" s="84">
        <f>(AZ64*$E64*$F64*$G64*$L64*$BA$11)</f>
        <v>0</v>
      </c>
      <c r="BB64" s="84"/>
      <c r="BC64" s="84">
        <f>(BB64*$E64*$F64*$G64*$L64*$BC$11)</f>
        <v>0</v>
      </c>
      <c r="BD64" s="84"/>
      <c r="BE64" s="85">
        <f>(BD64*$E64*$F64*$G64*$L64*$BE$11)</f>
        <v>0</v>
      </c>
      <c r="BF64" s="84"/>
      <c r="BG64" s="85">
        <f>(BF64*$E64*$F64*$G64*$L64*$BG$11)</f>
        <v>0</v>
      </c>
      <c r="BH64" s="84"/>
      <c r="BI64" s="84">
        <f>(BH64*$E64*$F64*$G64*$L64*$BI$11)</f>
        <v>0</v>
      </c>
      <c r="BJ64" s="84"/>
      <c r="BK64" s="84">
        <f>(BJ64*$E64*$F64*$G64*$M64*$BK$11)</f>
        <v>0</v>
      </c>
      <c r="BL64" s="84"/>
      <c r="BM64" s="84">
        <f>(BL64*$E64*$F64*$G64*$M64*$BM$11)</f>
        <v>0</v>
      </c>
      <c r="BN64" s="84"/>
      <c r="BO64" s="85">
        <f>(BN64*$E64*$F64*$G64*$M64*$BO$11)</f>
        <v>0</v>
      </c>
      <c r="BP64" s="84"/>
      <c r="BQ64" s="84">
        <f>(BP64*$E64*$F64*$G64*$M64*$BQ$11)</f>
        <v>0</v>
      </c>
      <c r="BR64" s="84"/>
      <c r="BS64" s="84">
        <f>(BR64*$E64*$F64*$G64*$M64*$BS$11)</f>
        <v>0</v>
      </c>
      <c r="BT64" s="84"/>
      <c r="BU64" s="85">
        <f>(BT64*$E64*$F64*$G64*$M64*$BU$11)</f>
        <v>0</v>
      </c>
      <c r="BV64" s="84"/>
      <c r="BW64" s="89">
        <f>(BV64*$E64*$F64*$G64*$M64*$BW$11)</f>
        <v>0</v>
      </c>
      <c r="BX64" s="84"/>
      <c r="BY64" s="84">
        <f>(BX64*$E64*$F64*$G64*$L64*$BY$11)</f>
        <v>0</v>
      </c>
      <c r="BZ64" s="84"/>
      <c r="CA64" s="84">
        <f>(BZ64*$E64*$F64*$G64*$L64*$CA$11)</f>
        <v>0</v>
      </c>
      <c r="CB64" s="84"/>
      <c r="CC64" s="84">
        <f>(CB64*$E64*$F64*$G64*$L64*$CC$11)</f>
        <v>0</v>
      </c>
      <c r="CD64" s="84"/>
      <c r="CE64" s="84">
        <f>(CD64*$E64*$F64*$G64*$M64*$CE$11)</f>
        <v>0</v>
      </c>
      <c r="CF64" s="84"/>
      <c r="CG64" s="84"/>
      <c r="CH64" s="84"/>
      <c r="CI64" s="85">
        <f>(CH64*$E64*$F64*$G64*$L64*$CI$11)</f>
        <v>0</v>
      </c>
      <c r="CJ64" s="84"/>
      <c r="CK64" s="85">
        <f>(CJ64*$E64*$F64*$G64*$L64*$CK$11)</f>
        <v>0</v>
      </c>
      <c r="CL64" s="84"/>
      <c r="CM64" s="84">
        <f>(CL64*$E64*$F64*$G64*$L64*$CM$11)</f>
        <v>0</v>
      </c>
      <c r="CN64" s="84"/>
      <c r="CO64" s="84">
        <f>(CN64*$E64*$F64*$G64*$L64*$CO$11)</f>
        <v>0</v>
      </c>
      <c r="CP64" s="84"/>
      <c r="CQ64" s="84">
        <f>(CP64*$E64*$F64*$G64*$L64*$CQ$11)</f>
        <v>0</v>
      </c>
      <c r="CR64" s="84"/>
      <c r="CS64" s="84">
        <f>(CR64*$E64*$F64*$G64*$M64*$CS$11)</f>
        <v>0</v>
      </c>
      <c r="CT64" s="84"/>
      <c r="CU64" s="84">
        <f>(CT64*$E64*$F64*$G64*$M64*$CU$11)</f>
        <v>0</v>
      </c>
      <c r="CV64" s="84"/>
      <c r="CW64" s="84">
        <f>(CV64*$E64*$F64*$G64*$M64*$CW$11)</f>
        <v>0</v>
      </c>
      <c r="CX64" s="90"/>
      <c r="CY64" s="84">
        <f>(CX64*$E64*$F64*$G64*$M64*$CY$11)</f>
        <v>0</v>
      </c>
      <c r="CZ64" s="84"/>
      <c r="DA64" s="89">
        <f t="shared" ref="DA64:DA66" si="160">(CZ64*$E64*$F64*$G64*$M64*DA$11)</f>
        <v>0</v>
      </c>
      <c r="DB64" s="84"/>
      <c r="DC64" s="84">
        <f>(DB64*$E64*$F64*$G64*$M64*$DC$11)</f>
        <v>0</v>
      </c>
      <c r="DD64" s="91"/>
      <c r="DE64" s="84">
        <f>(DD64*$E64*$F64*$G64*$M64*$BU$11)</f>
        <v>0</v>
      </c>
      <c r="DF64" s="84"/>
      <c r="DG64" s="84">
        <f>(DF64*$E64*$F64*$G64*$M64*$DG$11)</f>
        <v>0</v>
      </c>
      <c r="DH64" s="84"/>
      <c r="DI64" s="84">
        <f>(DH64*$E64*$F64*$G64*$N64*$DI$11)</f>
        <v>0</v>
      </c>
      <c r="DJ64" s="84"/>
      <c r="DK64" s="92">
        <f>(DJ64*$E64*$F64*$G64*$O64*$DK$11)</f>
        <v>0</v>
      </c>
      <c r="DL64" s="89"/>
      <c r="DM64" s="89"/>
      <c r="DN64" s="85">
        <f t="shared" si="117"/>
        <v>21</v>
      </c>
      <c r="DO64" s="85">
        <f t="shared" si="118"/>
        <v>1097514.8624999998</v>
      </c>
    </row>
    <row r="65" spans="1:119" ht="30" customHeight="1" x14ac:dyDescent="0.25">
      <c r="A65" s="73"/>
      <c r="B65" s="78">
        <v>43</v>
      </c>
      <c r="C65" s="79" t="s">
        <v>222</v>
      </c>
      <c r="D65" s="109" t="s">
        <v>223</v>
      </c>
      <c r="E65" s="74">
        <v>25969</v>
      </c>
      <c r="F65" s="81">
        <v>1.22</v>
      </c>
      <c r="G65" s="76">
        <v>1</v>
      </c>
      <c r="H65" s="77"/>
      <c r="I65" s="77"/>
      <c r="J65" s="77"/>
      <c r="K65" s="51"/>
      <c r="L65" s="82">
        <v>1.4</v>
      </c>
      <c r="M65" s="82">
        <v>1.68</v>
      </c>
      <c r="N65" s="82">
        <v>2.23</v>
      </c>
      <c r="O65" s="83">
        <v>2.57</v>
      </c>
      <c r="P65" s="84"/>
      <c r="Q65" s="84">
        <f>(P65*$E65*$F65*$G65*$L65*$Q$11)</f>
        <v>0</v>
      </c>
      <c r="R65" s="84"/>
      <c r="S65" s="84">
        <f>(R65*$E65*$F65*$G65*$L65*$S$11)</f>
        <v>0</v>
      </c>
      <c r="T65" s="84">
        <v>29</v>
      </c>
      <c r="U65" s="84">
        <f>(T65*$E65*$F65*$G65*$L65*$U$11)</f>
        <v>1607870.6349999998</v>
      </c>
      <c r="V65" s="84">
        <v>11</v>
      </c>
      <c r="W65" s="85">
        <f>(V65*$E65*$F65*$G65*$L65*$W$11)</f>
        <v>609881.96499999985</v>
      </c>
      <c r="X65" s="84"/>
      <c r="Y65" s="84">
        <f>(X65*$E65*$F65*$G65*$L65*$Y$11)</f>
        <v>0</v>
      </c>
      <c r="Z65" s="84"/>
      <c r="AA65" s="84"/>
      <c r="AB65" s="84"/>
      <c r="AC65" s="84">
        <f>(AB65*$E65*$F65*$G65*$L65*$AC$11)</f>
        <v>0</v>
      </c>
      <c r="AD65" s="84"/>
      <c r="AE65" s="84"/>
      <c r="AF65" s="84"/>
      <c r="AG65" s="84">
        <f>(AF65*$E65*$F65*$G65*$L65*$AG$11)</f>
        <v>0</v>
      </c>
      <c r="AH65" s="84"/>
      <c r="AI65" s="84"/>
      <c r="AJ65" s="86"/>
      <c r="AK65" s="84">
        <f>(AJ65*$E65*$F65*$G65*$L65*$AK$11)</f>
        <v>0</v>
      </c>
      <c r="AL65" s="84"/>
      <c r="AM65" s="85">
        <f>(AL65*$E65*$F65*$G65*$L65*$AM$11)</f>
        <v>0</v>
      </c>
      <c r="AN65" s="84"/>
      <c r="AO65" s="84">
        <f>(AN65*$E65*$F65*$G65*$L65*$AO$11)</f>
        <v>0</v>
      </c>
      <c r="AP65" s="84">
        <v>45</v>
      </c>
      <c r="AQ65" s="84">
        <f>(AP65*$E65*$F65*$G65*$M65*$AQ$11)</f>
        <v>2634690.0888</v>
      </c>
      <c r="AR65" s="90"/>
      <c r="AS65" s="84">
        <f>(AR65*$E65*$F65*$G65*$M65*$AS$11)</f>
        <v>0</v>
      </c>
      <c r="AT65" s="84"/>
      <c r="AU65" s="89">
        <f>(AT65*$E65*$F65*$G65*$M65*$AU$11)</f>
        <v>0</v>
      </c>
      <c r="AV65" s="84"/>
      <c r="AW65" s="84">
        <f>(AV65*$E65*$F65*$G65*$L65*$AW$11)</f>
        <v>0</v>
      </c>
      <c r="AX65" s="84"/>
      <c r="AY65" s="84">
        <f>(AX65*$E65*$F65*$G65*$L65*$AY$11)</f>
        <v>0</v>
      </c>
      <c r="AZ65" s="84"/>
      <c r="BA65" s="84">
        <f>(AZ65*$E65*$F65*$G65*$L65*$BA$11)</f>
        <v>0</v>
      </c>
      <c r="BB65" s="84"/>
      <c r="BC65" s="84">
        <f>(BB65*$E65*$F65*$G65*$L65*$BC$11)</f>
        <v>0</v>
      </c>
      <c r="BD65" s="84"/>
      <c r="BE65" s="85">
        <f>(BD65*$E65*$F65*$G65*$L65*$BE$11)</f>
        <v>0</v>
      </c>
      <c r="BF65" s="84"/>
      <c r="BG65" s="85">
        <f>(BF65*$E65*$F65*$G65*$L65*$BG$11)</f>
        <v>0</v>
      </c>
      <c r="BH65" s="84"/>
      <c r="BI65" s="84">
        <f>(BH65*$E65*$F65*$G65*$L65*$BI$11)</f>
        <v>0</v>
      </c>
      <c r="BJ65" s="84"/>
      <c r="BK65" s="84">
        <f>(BJ65*$E65*$F65*$G65*$M65*$BK$11)</f>
        <v>0</v>
      </c>
      <c r="BL65" s="84"/>
      <c r="BM65" s="84">
        <f>(BL65*$E65*$F65*$G65*$M65*$BM$11)</f>
        <v>0</v>
      </c>
      <c r="BN65" s="84"/>
      <c r="BO65" s="85">
        <f>(BN65*$E65*$F65*$G65*$M65*$BO$11)</f>
        <v>0</v>
      </c>
      <c r="BP65" s="84"/>
      <c r="BQ65" s="84">
        <f>(BP65*$E65*$F65*$G65*$M65*$BQ$11)</f>
        <v>0</v>
      </c>
      <c r="BR65" s="84"/>
      <c r="BS65" s="84">
        <f>(BR65*$E65*$F65*$G65*$M65*$BS$11)</f>
        <v>0</v>
      </c>
      <c r="BT65" s="84">
        <v>4</v>
      </c>
      <c r="BU65" s="85">
        <f>(BT65*$E65*$F65*$G65*$M65*$BU$11)</f>
        <v>255485.09951999996</v>
      </c>
      <c r="BV65" s="84"/>
      <c r="BW65" s="89">
        <f>(BV65*$E65*$F65*$G65*$M65*$BW$11)</f>
        <v>0</v>
      </c>
      <c r="BX65" s="84"/>
      <c r="BY65" s="84">
        <f>(BX65*$E65*$F65*$G65*$L65*$BY$11)</f>
        <v>0</v>
      </c>
      <c r="BZ65" s="84"/>
      <c r="CA65" s="84">
        <f>(BZ65*$E65*$F65*$G65*$L65*$CA$11)</f>
        <v>0</v>
      </c>
      <c r="CB65" s="84"/>
      <c r="CC65" s="84">
        <f>(CB65*$E65*$F65*$G65*$L65*$CC$11)</f>
        <v>0</v>
      </c>
      <c r="CD65" s="84"/>
      <c r="CE65" s="84">
        <f>(CD65*$E65*$F65*$G65*$M65*$CE$11)</f>
        <v>0</v>
      </c>
      <c r="CF65" s="84"/>
      <c r="CG65" s="84"/>
      <c r="CH65" s="84"/>
      <c r="CI65" s="85">
        <f>(CH65*$E65*$F65*$G65*$L65*$CI$11)</f>
        <v>0</v>
      </c>
      <c r="CJ65" s="84"/>
      <c r="CK65" s="85">
        <f>(CJ65*$E65*$F65*$G65*$L65*$CK$11)</f>
        <v>0</v>
      </c>
      <c r="CL65" s="84"/>
      <c r="CM65" s="84">
        <f>(CL65*$E65*$F65*$G65*$L65*$CM$11)</f>
        <v>0</v>
      </c>
      <c r="CN65" s="84"/>
      <c r="CO65" s="84">
        <f>(CN65*$E65*$F65*$G65*$L65*$CO$11)</f>
        <v>0</v>
      </c>
      <c r="CP65" s="84"/>
      <c r="CQ65" s="84">
        <f>(CP65*$E65*$F65*$G65*$L65*$CQ$11)</f>
        <v>0</v>
      </c>
      <c r="CR65" s="84">
        <v>3</v>
      </c>
      <c r="CS65" s="84">
        <f>(CR65*$E65*$F65*$G65*$M65*$CS$11)</f>
        <v>159678.18719999999</v>
      </c>
      <c r="CT65" s="84"/>
      <c r="CU65" s="84">
        <f>(CT65*$E65*$F65*$G65*$M65*$CU$11)</f>
        <v>0</v>
      </c>
      <c r="CV65" s="84"/>
      <c r="CW65" s="84">
        <f>(CV65*$E65*$F65*$G65*$M65*$CW$11)</f>
        <v>0</v>
      </c>
      <c r="CX65" s="90"/>
      <c r="CY65" s="84">
        <f>(CX65*$E65*$F65*$G65*$M65*$CY$11)</f>
        <v>0</v>
      </c>
      <c r="CZ65" s="84"/>
      <c r="DA65" s="89">
        <f t="shared" si="160"/>
        <v>0</v>
      </c>
      <c r="DB65" s="84"/>
      <c r="DC65" s="84">
        <f>(DB65*$E65*$F65*$G65*$M65*$DC$11)</f>
        <v>0</v>
      </c>
      <c r="DD65" s="91"/>
      <c r="DE65" s="84">
        <f>(DD65*$E65*$F65*$G65*$M65*$BU$11)</f>
        <v>0</v>
      </c>
      <c r="DF65" s="84"/>
      <c r="DG65" s="84">
        <f>(DF65*$E65*$F65*$G65*$M65*$DG$11)</f>
        <v>0</v>
      </c>
      <c r="DH65" s="84"/>
      <c r="DI65" s="84">
        <f>(DH65*$E65*$F65*$G65*$N65*$DI$11)</f>
        <v>0</v>
      </c>
      <c r="DJ65" s="84"/>
      <c r="DK65" s="92">
        <f>(DJ65*$E65*$F65*$G65*$O65*$DK$11)</f>
        <v>0</v>
      </c>
      <c r="DL65" s="89"/>
      <c r="DM65" s="89"/>
      <c r="DN65" s="85">
        <f t="shared" si="117"/>
        <v>92</v>
      </c>
      <c r="DO65" s="85">
        <f t="shared" si="118"/>
        <v>5267605.9755199989</v>
      </c>
    </row>
    <row r="66" spans="1:119" ht="30" customHeight="1" x14ac:dyDescent="0.25">
      <c r="A66" s="73"/>
      <c r="B66" s="78">
        <v>44</v>
      </c>
      <c r="C66" s="79" t="s">
        <v>224</v>
      </c>
      <c r="D66" s="109" t="s">
        <v>225</v>
      </c>
      <c r="E66" s="74">
        <v>25969</v>
      </c>
      <c r="F66" s="81">
        <v>1.78</v>
      </c>
      <c r="G66" s="76">
        <v>1</v>
      </c>
      <c r="H66" s="77"/>
      <c r="I66" s="77"/>
      <c r="J66" s="77"/>
      <c r="K66" s="51"/>
      <c r="L66" s="82">
        <v>1.4</v>
      </c>
      <c r="M66" s="82">
        <v>1.68</v>
      </c>
      <c r="N66" s="82">
        <v>2.23</v>
      </c>
      <c r="O66" s="83">
        <v>2.57</v>
      </c>
      <c r="P66" s="84"/>
      <c r="Q66" s="84">
        <f>(P66*$E66*$F66*$G66*$L66*$Q$11)</f>
        <v>0</v>
      </c>
      <c r="R66" s="84"/>
      <c r="S66" s="84">
        <f>(R66*$E66*$F66*$G66*$L66*$S$11)</f>
        <v>0</v>
      </c>
      <c r="T66" s="84">
        <v>150</v>
      </c>
      <c r="U66" s="84">
        <f>(T66*$E66*$F66*$G66*$L66*$U$11)</f>
        <v>12134015.25</v>
      </c>
      <c r="V66" s="84"/>
      <c r="W66" s="85">
        <f>(V66*$E66*$F66*$G66*$L66*$W$11)</f>
        <v>0</v>
      </c>
      <c r="X66" s="84"/>
      <c r="Y66" s="84">
        <f>(X66*$E66*$F66*$G66*$L66*$Y$11)</f>
        <v>0</v>
      </c>
      <c r="Z66" s="84"/>
      <c r="AA66" s="84"/>
      <c r="AB66" s="84"/>
      <c r="AC66" s="84">
        <f>(AB66*$E66*$F66*$G66*$L66*$AC$11)</f>
        <v>0</v>
      </c>
      <c r="AD66" s="84"/>
      <c r="AE66" s="84"/>
      <c r="AF66" s="84"/>
      <c r="AG66" s="84">
        <f>(AF66*$E66*$F66*$G66*$L66*$AG$11)</f>
        <v>0</v>
      </c>
      <c r="AH66" s="84"/>
      <c r="AI66" s="84"/>
      <c r="AJ66" s="86"/>
      <c r="AK66" s="84">
        <f>(AJ66*$E66*$F66*$G66*$L66*$AK$11)</f>
        <v>0</v>
      </c>
      <c r="AL66" s="84"/>
      <c r="AM66" s="85">
        <f>(AL66*$E66*$F66*$G66*$L66*$AM$11)</f>
        <v>0</v>
      </c>
      <c r="AN66" s="84"/>
      <c r="AO66" s="84">
        <f>(AN66*$E66*$F66*$G66*$L66*$AO$11)</f>
        <v>0</v>
      </c>
      <c r="AP66" s="84">
        <v>3</v>
      </c>
      <c r="AQ66" s="84">
        <f>(AP66*$E66*$F66*$G66*$M66*$AQ$11)</f>
        <v>256270.40208</v>
      </c>
      <c r="AR66" s="90"/>
      <c r="AS66" s="84">
        <f>(AR66*$E66*$F66*$G66*$M66*$AS$11)</f>
        <v>0</v>
      </c>
      <c r="AT66" s="84"/>
      <c r="AU66" s="89">
        <f>(AT66*$E66*$F66*$G66*$M66*$AU$11)</f>
        <v>0</v>
      </c>
      <c r="AV66" s="108"/>
      <c r="AW66" s="84">
        <f>(AV66*$E66*$F66*$G66*$L66*$AW$11)</f>
        <v>0</v>
      </c>
      <c r="AX66" s="84"/>
      <c r="AY66" s="84">
        <f>(AX66*$E66*$F66*$G66*$L66*$AY$11)</f>
        <v>0</v>
      </c>
      <c r="AZ66" s="84"/>
      <c r="BA66" s="84">
        <f>(AZ66*$E66*$F66*$G66*$L66*$BA$11)</f>
        <v>0</v>
      </c>
      <c r="BB66" s="84"/>
      <c r="BC66" s="84">
        <f>(BB66*$E66*$F66*$G66*$L66*$BC$11)</f>
        <v>0</v>
      </c>
      <c r="BD66" s="84"/>
      <c r="BE66" s="85">
        <f>(BD66*$E66*$F66*$G66*$L66*$BE$11)</f>
        <v>0</v>
      </c>
      <c r="BF66" s="84"/>
      <c r="BG66" s="85">
        <f>(BF66*$E66*$F66*$G66*$L66*$BG$11)</f>
        <v>0</v>
      </c>
      <c r="BH66" s="84"/>
      <c r="BI66" s="84">
        <f>(BH66*$E66*$F66*$G66*$L66*$BI$11)</f>
        <v>0</v>
      </c>
      <c r="BJ66" s="84"/>
      <c r="BK66" s="84">
        <f>(BJ66*$E66*$F66*$G66*$M66*$BK$11)</f>
        <v>0</v>
      </c>
      <c r="BL66" s="84"/>
      <c r="BM66" s="84">
        <f>(BL66*$E66*$F66*$G66*$M66*$BM$11)</f>
        <v>0</v>
      </c>
      <c r="BN66" s="84"/>
      <c r="BO66" s="85">
        <f>(BN66*$E66*$F66*$G66*$M66*$BO$11)</f>
        <v>0</v>
      </c>
      <c r="BP66" s="84"/>
      <c r="BQ66" s="84">
        <f>(BP66*$E66*$F66*$G66*$M66*$BQ$11)</f>
        <v>0</v>
      </c>
      <c r="BR66" s="84"/>
      <c r="BS66" s="84">
        <f>(BR66*$E66*$F66*$G66*$M66*$BS$11)</f>
        <v>0</v>
      </c>
      <c r="BT66" s="84"/>
      <c r="BU66" s="85">
        <f>(BT66*$E66*$F66*$G66*$M66*$BU$11)</f>
        <v>0</v>
      </c>
      <c r="BV66" s="84"/>
      <c r="BW66" s="89">
        <f>(BV66*$E66*$F66*$G66*$M66*$BW$11)</f>
        <v>0</v>
      </c>
      <c r="BX66" s="84"/>
      <c r="BY66" s="84">
        <f>(BX66*$E66*$F66*$G66*$L66*$BY$11)</f>
        <v>0</v>
      </c>
      <c r="BZ66" s="84"/>
      <c r="CA66" s="84">
        <f>(BZ66*$E66*$F66*$G66*$L66*$CA$11)</f>
        <v>0</v>
      </c>
      <c r="CB66" s="84"/>
      <c r="CC66" s="84">
        <f>(CB66*$E66*$F66*$G66*$L66*$CC$11)</f>
        <v>0</v>
      </c>
      <c r="CD66" s="84"/>
      <c r="CE66" s="84">
        <f>(CD66*$E66*$F66*$G66*$M66*$CE$11)</f>
        <v>0</v>
      </c>
      <c r="CF66" s="84"/>
      <c r="CG66" s="84"/>
      <c r="CH66" s="84"/>
      <c r="CI66" s="85">
        <f>(CH66*$E66*$F66*$G66*$L66*$CI$11)</f>
        <v>0</v>
      </c>
      <c r="CJ66" s="84"/>
      <c r="CK66" s="85">
        <f>(CJ66*$E66*$F66*$G66*$L66*$CK$11)</f>
        <v>0</v>
      </c>
      <c r="CL66" s="84"/>
      <c r="CM66" s="84">
        <f>(CL66*$E66*$F66*$G66*$L66*$CM$11)</f>
        <v>0</v>
      </c>
      <c r="CN66" s="84"/>
      <c r="CO66" s="84">
        <f>(CN66*$E66*$F66*$G66*$L66*$CO$11)</f>
        <v>0</v>
      </c>
      <c r="CP66" s="84"/>
      <c r="CQ66" s="84">
        <f>(CP66*$E66*$F66*$G66*$L66*$CQ$11)</f>
        <v>0</v>
      </c>
      <c r="CR66" s="84"/>
      <c r="CS66" s="84">
        <f>(CR66*$E66*$F66*$G66*$M66*$CS$11)</f>
        <v>0</v>
      </c>
      <c r="CT66" s="84"/>
      <c r="CU66" s="84">
        <f>(CT66*$E66*$F66*$G66*$M66*$CU$11)</f>
        <v>0</v>
      </c>
      <c r="CV66" s="84"/>
      <c r="CW66" s="84">
        <f>(CV66*$E66*$F66*$G66*$M66*$CW$11)</f>
        <v>0</v>
      </c>
      <c r="CX66" s="90"/>
      <c r="CY66" s="84">
        <f>(CX66*$E66*$F66*$G66*$M66*$CY$11)</f>
        <v>0</v>
      </c>
      <c r="CZ66" s="84"/>
      <c r="DA66" s="89">
        <f t="shared" si="160"/>
        <v>0</v>
      </c>
      <c r="DB66" s="84"/>
      <c r="DC66" s="84">
        <f>(DB66*$E66*$F66*$G66*$M66*$DC$11)</f>
        <v>0</v>
      </c>
      <c r="DD66" s="91"/>
      <c r="DE66" s="84">
        <f>(DD66*$E66*$F66*$G66*$M66*$BU$11)</f>
        <v>0</v>
      </c>
      <c r="DF66" s="84"/>
      <c r="DG66" s="84">
        <f>(DF66*$E66*$F66*$G66*$M66*$DG$11)</f>
        <v>0</v>
      </c>
      <c r="DH66" s="84"/>
      <c r="DI66" s="84">
        <f>(DH66*$E66*$F66*$G66*$N66*$DI$11)</f>
        <v>0</v>
      </c>
      <c r="DJ66" s="84"/>
      <c r="DK66" s="92">
        <f>(DJ66*$E66*$F66*$G66*$O66*$DK$11)</f>
        <v>0</v>
      </c>
      <c r="DL66" s="89"/>
      <c r="DM66" s="89"/>
      <c r="DN66" s="85">
        <f t="shared" si="117"/>
        <v>153</v>
      </c>
      <c r="DO66" s="85">
        <f t="shared" si="118"/>
        <v>12390285.652079999</v>
      </c>
    </row>
    <row r="67" spans="1:119" ht="29.25" customHeight="1" x14ac:dyDescent="0.25">
      <c r="A67" s="73"/>
      <c r="B67" s="78">
        <v>45</v>
      </c>
      <c r="C67" s="79" t="s">
        <v>226</v>
      </c>
      <c r="D67" s="143" t="s">
        <v>227</v>
      </c>
      <c r="E67" s="74">
        <v>25969</v>
      </c>
      <c r="F67" s="81">
        <v>2.23</v>
      </c>
      <c r="G67" s="76">
        <v>1</v>
      </c>
      <c r="H67" s="77"/>
      <c r="I67" s="77"/>
      <c r="J67" s="77"/>
      <c r="K67" s="51"/>
      <c r="L67" s="82">
        <v>1.4</v>
      </c>
      <c r="M67" s="82">
        <v>1.68</v>
      </c>
      <c r="N67" s="82">
        <v>2.23</v>
      </c>
      <c r="O67" s="83">
        <v>2.57</v>
      </c>
      <c r="P67" s="84"/>
      <c r="Q67" s="84">
        <f t="shared" ref="Q67:Q69" si="161">(P67*$E67*$F67*$G67*$L67)</f>
        <v>0</v>
      </c>
      <c r="R67" s="84"/>
      <c r="S67" s="89">
        <f t="shared" ref="S67:S69" si="162">(R67*$E67*$F67*$G67*$L67)</f>
        <v>0</v>
      </c>
      <c r="T67" s="84">
        <v>18</v>
      </c>
      <c r="U67" s="84">
        <f t="shared" ref="U67:U69" si="163">(T67*$E67*$F67*$G67*$L67)</f>
        <v>1459353.9239999999</v>
      </c>
      <c r="V67" s="84"/>
      <c r="W67" s="84">
        <f t="shared" ref="W67:W69" si="164">(V67*$E67*$F67*$G67*$L67)</f>
        <v>0</v>
      </c>
      <c r="X67" s="84"/>
      <c r="Y67" s="84">
        <f t="shared" ref="Y67:Y69" si="165">(X67*$E67*$F67*$G67*$L67)</f>
        <v>0</v>
      </c>
      <c r="Z67" s="84"/>
      <c r="AA67" s="84"/>
      <c r="AB67" s="84"/>
      <c r="AC67" s="84">
        <f t="shared" ref="AC67:AC69" si="166">(AB67*$E67*$F67*$G67*$L67)</f>
        <v>0</v>
      </c>
      <c r="AD67" s="84"/>
      <c r="AE67" s="84"/>
      <c r="AF67" s="84"/>
      <c r="AG67" s="84">
        <f t="shared" ref="AG67:AG69" si="167">(AF67*$E67*$F67*$G67*$L67)</f>
        <v>0</v>
      </c>
      <c r="AH67" s="84"/>
      <c r="AI67" s="84"/>
      <c r="AJ67" s="86"/>
      <c r="AK67" s="84">
        <f t="shared" ref="AK67:AK69" si="168">(AJ67*$E67*$F67*$G67*$L67)</f>
        <v>0</v>
      </c>
      <c r="AL67" s="84"/>
      <c r="AM67" s="84">
        <f t="shared" ref="AM67:AM69" si="169">(AL67*$E67*$F67*$G67*$L67)</f>
        <v>0</v>
      </c>
      <c r="AN67" s="84"/>
      <c r="AO67" s="84">
        <f t="shared" ref="AO67:AO69" si="170">(AN67*$E67*$F67*$G67*$L67)</f>
        <v>0</v>
      </c>
      <c r="AP67" s="84"/>
      <c r="AQ67" s="85">
        <f t="shared" ref="AQ67:AQ69" si="171">(AP67*$E67*$F67*$G67*$M67)</f>
        <v>0</v>
      </c>
      <c r="AR67" s="90"/>
      <c r="AS67" s="84">
        <f t="shared" ref="AS67:AS69" si="172">(AR67*$E67*$F67*$G67*$M67)</f>
        <v>0</v>
      </c>
      <c r="AT67" s="84"/>
      <c r="AU67" s="89">
        <f t="shared" ref="AU67:AU69" si="173">(AT67*$E67*$F67*$G67*$M67)</f>
        <v>0</v>
      </c>
      <c r="AV67" s="108"/>
      <c r="AW67" s="84">
        <f>(AV67*$E67*$F67*$G67*$L67*$AK$11)</f>
        <v>0</v>
      </c>
      <c r="AX67" s="84"/>
      <c r="AY67" s="84">
        <f t="shared" ref="AY67:AY69" si="174">(AX67*$E67*$F67*$G67*$L67*AY$11)</f>
        <v>0</v>
      </c>
      <c r="AZ67" s="84"/>
      <c r="BA67" s="84">
        <f>(AZ67*$E67*$F67*$G67*$L67*BA$11)</f>
        <v>0</v>
      </c>
      <c r="BB67" s="84"/>
      <c r="BC67" s="84">
        <f t="shared" ref="BC67:BC69" si="175">(BB67*$E67*$F67*$G67*$L67)</f>
        <v>0</v>
      </c>
      <c r="BD67" s="84"/>
      <c r="BE67" s="84">
        <f t="shared" ref="BE67:BE69" si="176">(BD67*$E67*$F67*$G67*$L67)</f>
        <v>0</v>
      </c>
      <c r="BF67" s="84"/>
      <c r="BG67" s="84"/>
      <c r="BH67" s="84"/>
      <c r="BI67" s="84">
        <f t="shared" ref="BI67:BI69" si="177">(BH67*$E67*$F67*$G67*$L67)</f>
        <v>0</v>
      </c>
      <c r="BJ67" s="84"/>
      <c r="BK67" s="84">
        <f t="shared" ref="BK67:BK69" si="178">(BJ67*$E67*$F67*$G67*$M67)</f>
        <v>0</v>
      </c>
      <c r="BL67" s="84"/>
      <c r="BM67" s="84">
        <f t="shared" ref="BM67:BM69" si="179">(BL67*$E67*$F67*$G67*$M67)</f>
        <v>0</v>
      </c>
      <c r="BN67" s="84"/>
      <c r="BO67" s="84">
        <f t="shared" ref="BO67:BO69" si="180">(BN67*$E67*$F67*$G67*$M67)</f>
        <v>0</v>
      </c>
      <c r="BP67" s="84"/>
      <c r="BQ67" s="84">
        <f t="shared" ref="BQ67:BQ69" si="181">(BP67*$E67*$F67*$G67*$M67)</f>
        <v>0</v>
      </c>
      <c r="BR67" s="84"/>
      <c r="BS67" s="84">
        <f t="shared" ref="BS67:BS69" si="182">(BR67*$E67*$F67*$G67*$M67)</f>
        <v>0</v>
      </c>
      <c r="BT67" s="84"/>
      <c r="BU67" s="84">
        <f t="shared" ref="BU67:BU69" si="183">(BT67*$E67*$F67*$G67*$M67)</f>
        <v>0</v>
      </c>
      <c r="BV67" s="84"/>
      <c r="BW67" s="89">
        <f t="shared" ref="BW67:BW69" si="184">(BV67*$E67*$F67*$G67*$M67)</f>
        <v>0</v>
      </c>
      <c r="BX67" s="84"/>
      <c r="BY67" s="84">
        <f t="shared" ref="BY67:BY69" si="185">(BX67*$E67*$F67*$G67*$L67)</f>
        <v>0</v>
      </c>
      <c r="BZ67" s="84"/>
      <c r="CA67" s="85">
        <f t="shared" ref="CA67:CA69" si="186">(BZ67*$E67*$F67*$G67*$L67)</f>
        <v>0</v>
      </c>
      <c r="CB67" s="84"/>
      <c r="CC67" s="84">
        <f t="shared" ref="CC67:CC69" si="187">(CB67*$E67*$F67*$G67*$L67)</f>
        <v>0</v>
      </c>
      <c r="CD67" s="84"/>
      <c r="CE67" s="84">
        <f t="shared" ref="CE67:CE69" si="188">(CD67*$E67*$F67*$G67*$M67)</f>
        <v>0</v>
      </c>
      <c r="CF67" s="84"/>
      <c r="CG67" s="84"/>
      <c r="CH67" s="84"/>
      <c r="CI67" s="84">
        <f t="shared" ref="CI67:CI69" si="189">(CH67*$E67*$F67*$G67*$L67)</f>
        <v>0</v>
      </c>
      <c r="CJ67" s="84"/>
      <c r="CK67" s="84">
        <f t="shared" ref="CK67:CK69" si="190">(CJ67*$E67*$F67*$G67*$L67)</f>
        <v>0</v>
      </c>
      <c r="CL67" s="84"/>
      <c r="CM67" s="84">
        <f t="shared" ref="CM67:CM69" si="191">(CL67*$E67*$F67*$G67*$L67)</f>
        <v>0</v>
      </c>
      <c r="CN67" s="84"/>
      <c r="CO67" s="84">
        <f t="shared" ref="CO67:CO69" si="192">(CN67*$E67*$F67*$G67*$L67)</f>
        <v>0</v>
      </c>
      <c r="CP67" s="84"/>
      <c r="CQ67" s="84">
        <f t="shared" ref="CQ67:CQ69" si="193">(CP67*$E67*$F67*$G67*$L67)</f>
        <v>0</v>
      </c>
      <c r="CR67" s="84"/>
      <c r="CS67" s="84">
        <f t="shared" ref="CS67:CS69" si="194">(CR67*$E67*$F67*$G67*$M67)</f>
        <v>0</v>
      </c>
      <c r="CT67" s="84"/>
      <c r="CU67" s="84">
        <f t="shared" ref="CU67:CU69" si="195">(CT67*$E67*$F67*$G67*$M67)</f>
        <v>0</v>
      </c>
      <c r="CV67" s="84"/>
      <c r="CW67" s="84">
        <f t="shared" ref="CW67:CW69" si="196">(CV67*$E67*$F67*$G67*$M67)</f>
        <v>0</v>
      </c>
      <c r="CX67" s="90"/>
      <c r="CY67" s="84">
        <f t="shared" ref="CY67:CY69" si="197">(CX67*$E67*$F67*$G67*$M67)</f>
        <v>0</v>
      </c>
      <c r="CZ67" s="84"/>
      <c r="DA67" s="89">
        <f t="shared" ref="DA67:DA69" si="198">(CZ67*$E67*$F67*$G67*$M67)</f>
        <v>0</v>
      </c>
      <c r="DB67" s="84"/>
      <c r="DC67" s="84"/>
      <c r="DD67" s="91"/>
      <c r="DE67" s="84">
        <f t="shared" ref="DE67:DE69" si="199">(DD67*$E67*$F67*$G67*$M67)</f>
        <v>0</v>
      </c>
      <c r="DF67" s="84"/>
      <c r="DG67" s="84">
        <f t="shared" ref="DG67:DG69" si="200">(DF67*$E67*$F67*$G67*$M67)</f>
        <v>0</v>
      </c>
      <c r="DH67" s="84"/>
      <c r="DI67" s="84">
        <f t="shared" ref="DI67:DI69" si="201">(DH67*$E67*$F67*$G67*$N67)</f>
        <v>0</v>
      </c>
      <c r="DJ67" s="84"/>
      <c r="DK67" s="89">
        <f t="shared" ref="DK67:DK69" si="202">(DJ67*$E67*$F67*$G67*$O67)</f>
        <v>0</v>
      </c>
      <c r="DL67" s="89"/>
      <c r="DM67" s="89"/>
      <c r="DN67" s="85">
        <f t="shared" si="117"/>
        <v>18</v>
      </c>
      <c r="DO67" s="85">
        <f t="shared" si="118"/>
        <v>1459353.9239999999</v>
      </c>
    </row>
    <row r="68" spans="1:119" ht="30" customHeight="1" x14ac:dyDescent="0.25">
      <c r="A68" s="73"/>
      <c r="B68" s="78">
        <v>46</v>
      </c>
      <c r="C68" s="79" t="s">
        <v>228</v>
      </c>
      <c r="D68" s="109" t="s">
        <v>229</v>
      </c>
      <c r="E68" s="74">
        <v>25969</v>
      </c>
      <c r="F68" s="81">
        <v>2.36</v>
      </c>
      <c r="G68" s="76">
        <v>1</v>
      </c>
      <c r="H68" s="77"/>
      <c r="I68" s="77"/>
      <c r="J68" s="77"/>
      <c r="K68" s="51"/>
      <c r="L68" s="82">
        <v>1.4</v>
      </c>
      <c r="M68" s="82">
        <v>1.68</v>
      </c>
      <c r="N68" s="82">
        <v>2.23</v>
      </c>
      <c r="O68" s="83">
        <v>2.57</v>
      </c>
      <c r="P68" s="84"/>
      <c r="Q68" s="84">
        <f t="shared" si="161"/>
        <v>0</v>
      </c>
      <c r="R68" s="84"/>
      <c r="S68" s="89">
        <f t="shared" si="162"/>
        <v>0</v>
      </c>
      <c r="T68" s="84">
        <v>6</v>
      </c>
      <c r="U68" s="84">
        <f t="shared" si="163"/>
        <v>514809.45599999995</v>
      </c>
      <c r="V68" s="84"/>
      <c r="W68" s="84">
        <f t="shared" si="164"/>
        <v>0</v>
      </c>
      <c r="X68" s="84"/>
      <c r="Y68" s="84">
        <f t="shared" si="165"/>
        <v>0</v>
      </c>
      <c r="Z68" s="84"/>
      <c r="AA68" s="84"/>
      <c r="AB68" s="84"/>
      <c r="AC68" s="84">
        <f t="shared" si="166"/>
        <v>0</v>
      </c>
      <c r="AD68" s="84"/>
      <c r="AE68" s="84"/>
      <c r="AF68" s="84"/>
      <c r="AG68" s="84">
        <f t="shared" si="167"/>
        <v>0</v>
      </c>
      <c r="AH68" s="84"/>
      <c r="AI68" s="84"/>
      <c r="AJ68" s="86"/>
      <c r="AK68" s="84">
        <f t="shared" si="168"/>
        <v>0</v>
      </c>
      <c r="AL68" s="84"/>
      <c r="AM68" s="84">
        <f t="shared" si="169"/>
        <v>0</v>
      </c>
      <c r="AN68" s="84"/>
      <c r="AO68" s="84">
        <f t="shared" si="170"/>
        <v>0</v>
      </c>
      <c r="AP68" s="84"/>
      <c r="AQ68" s="85">
        <f t="shared" si="171"/>
        <v>0</v>
      </c>
      <c r="AR68" s="90"/>
      <c r="AS68" s="84">
        <f t="shared" si="172"/>
        <v>0</v>
      </c>
      <c r="AT68" s="84"/>
      <c r="AU68" s="89">
        <f t="shared" si="173"/>
        <v>0</v>
      </c>
      <c r="AV68" s="84"/>
      <c r="AW68" s="84">
        <f>(AV68*$E68*$F68*$G68*$L68*$AK$11)</f>
        <v>0</v>
      </c>
      <c r="AX68" s="84"/>
      <c r="AY68" s="84">
        <f t="shared" si="174"/>
        <v>0</v>
      </c>
      <c r="AZ68" s="84"/>
      <c r="BA68" s="84">
        <f>(AZ68*$E68*$F68*$G68*$L68*BA$11)</f>
        <v>0</v>
      </c>
      <c r="BB68" s="84"/>
      <c r="BC68" s="84">
        <f t="shared" si="175"/>
        <v>0</v>
      </c>
      <c r="BD68" s="84"/>
      <c r="BE68" s="84">
        <f t="shared" si="176"/>
        <v>0</v>
      </c>
      <c r="BF68" s="84"/>
      <c r="BG68" s="84"/>
      <c r="BH68" s="84"/>
      <c r="BI68" s="84">
        <f t="shared" si="177"/>
        <v>0</v>
      </c>
      <c r="BJ68" s="84"/>
      <c r="BK68" s="84">
        <f t="shared" si="178"/>
        <v>0</v>
      </c>
      <c r="BL68" s="84"/>
      <c r="BM68" s="84">
        <f t="shared" si="179"/>
        <v>0</v>
      </c>
      <c r="BN68" s="84"/>
      <c r="BO68" s="84">
        <f t="shared" si="180"/>
        <v>0</v>
      </c>
      <c r="BP68" s="84"/>
      <c r="BQ68" s="84">
        <f t="shared" si="181"/>
        <v>0</v>
      </c>
      <c r="BR68" s="84"/>
      <c r="BS68" s="84">
        <f t="shared" si="182"/>
        <v>0</v>
      </c>
      <c r="BT68" s="84"/>
      <c r="BU68" s="84">
        <f t="shared" si="183"/>
        <v>0</v>
      </c>
      <c r="BV68" s="84"/>
      <c r="BW68" s="89">
        <f t="shared" si="184"/>
        <v>0</v>
      </c>
      <c r="BX68" s="84"/>
      <c r="BY68" s="84">
        <f t="shared" si="185"/>
        <v>0</v>
      </c>
      <c r="BZ68" s="84"/>
      <c r="CA68" s="85">
        <f t="shared" si="186"/>
        <v>0</v>
      </c>
      <c r="CB68" s="84"/>
      <c r="CC68" s="84">
        <f t="shared" si="187"/>
        <v>0</v>
      </c>
      <c r="CD68" s="84"/>
      <c r="CE68" s="84">
        <f t="shared" si="188"/>
        <v>0</v>
      </c>
      <c r="CF68" s="84"/>
      <c r="CG68" s="84"/>
      <c r="CH68" s="84"/>
      <c r="CI68" s="84">
        <f t="shared" si="189"/>
        <v>0</v>
      </c>
      <c r="CJ68" s="84"/>
      <c r="CK68" s="84">
        <f t="shared" si="190"/>
        <v>0</v>
      </c>
      <c r="CL68" s="84"/>
      <c r="CM68" s="84">
        <f t="shared" si="191"/>
        <v>0</v>
      </c>
      <c r="CN68" s="84"/>
      <c r="CO68" s="84">
        <f t="shared" si="192"/>
        <v>0</v>
      </c>
      <c r="CP68" s="84"/>
      <c r="CQ68" s="84">
        <f t="shared" si="193"/>
        <v>0</v>
      </c>
      <c r="CR68" s="84"/>
      <c r="CS68" s="84">
        <f t="shared" si="194"/>
        <v>0</v>
      </c>
      <c r="CT68" s="84"/>
      <c r="CU68" s="84">
        <f t="shared" si="195"/>
        <v>0</v>
      </c>
      <c r="CV68" s="84"/>
      <c r="CW68" s="84">
        <f t="shared" si="196"/>
        <v>0</v>
      </c>
      <c r="CX68" s="90"/>
      <c r="CY68" s="84">
        <f t="shared" si="197"/>
        <v>0</v>
      </c>
      <c r="CZ68" s="84"/>
      <c r="DA68" s="89">
        <f t="shared" si="198"/>
        <v>0</v>
      </c>
      <c r="DB68" s="84"/>
      <c r="DC68" s="84"/>
      <c r="DD68" s="91"/>
      <c r="DE68" s="84">
        <f t="shared" si="199"/>
        <v>0</v>
      </c>
      <c r="DF68" s="84"/>
      <c r="DG68" s="84">
        <f t="shared" si="200"/>
        <v>0</v>
      </c>
      <c r="DH68" s="84"/>
      <c r="DI68" s="84">
        <f t="shared" si="201"/>
        <v>0</v>
      </c>
      <c r="DJ68" s="84"/>
      <c r="DK68" s="89">
        <f t="shared" si="202"/>
        <v>0</v>
      </c>
      <c r="DL68" s="89"/>
      <c r="DM68" s="89"/>
      <c r="DN68" s="85">
        <f t="shared" si="117"/>
        <v>6</v>
      </c>
      <c r="DO68" s="85">
        <f t="shared" si="118"/>
        <v>514809.45599999995</v>
      </c>
    </row>
    <row r="69" spans="1:119" ht="30" customHeight="1" x14ac:dyDescent="0.25">
      <c r="A69" s="73"/>
      <c r="B69" s="78">
        <v>47</v>
      </c>
      <c r="C69" s="79" t="s">
        <v>230</v>
      </c>
      <c r="D69" s="109" t="s">
        <v>231</v>
      </c>
      <c r="E69" s="74">
        <v>25969</v>
      </c>
      <c r="F69" s="81">
        <v>4.28</v>
      </c>
      <c r="G69" s="76">
        <v>1</v>
      </c>
      <c r="H69" s="77"/>
      <c r="I69" s="77"/>
      <c r="J69" s="77"/>
      <c r="K69" s="51"/>
      <c r="L69" s="82">
        <v>1.4</v>
      </c>
      <c r="M69" s="82">
        <v>1.68</v>
      </c>
      <c r="N69" s="82">
        <v>2.23</v>
      </c>
      <c r="O69" s="83">
        <v>2.57</v>
      </c>
      <c r="P69" s="84"/>
      <c r="Q69" s="84">
        <f t="shared" si="161"/>
        <v>0</v>
      </c>
      <c r="R69" s="84"/>
      <c r="S69" s="89">
        <f t="shared" si="162"/>
        <v>0</v>
      </c>
      <c r="T69" s="84">
        <v>4</v>
      </c>
      <c r="U69" s="84">
        <f t="shared" si="163"/>
        <v>622424.99199999997</v>
      </c>
      <c r="V69" s="84"/>
      <c r="W69" s="84">
        <f t="shared" si="164"/>
        <v>0</v>
      </c>
      <c r="X69" s="84"/>
      <c r="Y69" s="84">
        <f t="shared" si="165"/>
        <v>0</v>
      </c>
      <c r="Z69" s="84"/>
      <c r="AA69" s="84"/>
      <c r="AB69" s="84"/>
      <c r="AC69" s="84">
        <f t="shared" si="166"/>
        <v>0</v>
      </c>
      <c r="AD69" s="84"/>
      <c r="AE69" s="84"/>
      <c r="AF69" s="84"/>
      <c r="AG69" s="84">
        <f t="shared" si="167"/>
        <v>0</v>
      </c>
      <c r="AH69" s="84"/>
      <c r="AI69" s="84"/>
      <c r="AJ69" s="86"/>
      <c r="AK69" s="84">
        <f t="shared" si="168"/>
        <v>0</v>
      </c>
      <c r="AL69" s="84"/>
      <c r="AM69" s="84">
        <f t="shared" si="169"/>
        <v>0</v>
      </c>
      <c r="AN69" s="84"/>
      <c r="AO69" s="84">
        <f t="shared" si="170"/>
        <v>0</v>
      </c>
      <c r="AP69" s="84"/>
      <c r="AQ69" s="85">
        <f t="shared" si="171"/>
        <v>0</v>
      </c>
      <c r="AR69" s="90"/>
      <c r="AS69" s="84">
        <f t="shared" si="172"/>
        <v>0</v>
      </c>
      <c r="AT69" s="84"/>
      <c r="AU69" s="89">
        <f t="shared" si="173"/>
        <v>0</v>
      </c>
      <c r="AV69" s="84"/>
      <c r="AW69" s="84">
        <f>(AV69*$E69*$F69*$G69*$L69*$AK$11)</f>
        <v>0</v>
      </c>
      <c r="AX69" s="84"/>
      <c r="AY69" s="84">
        <f t="shared" si="174"/>
        <v>0</v>
      </c>
      <c r="AZ69" s="84"/>
      <c r="BA69" s="84">
        <f>(AZ69*$E69*$F69*$G69*$L69*BA$11)</f>
        <v>0</v>
      </c>
      <c r="BB69" s="84"/>
      <c r="BC69" s="84">
        <f t="shared" si="175"/>
        <v>0</v>
      </c>
      <c r="BD69" s="84"/>
      <c r="BE69" s="84">
        <f t="shared" si="176"/>
        <v>0</v>
      </c>
      <c r="BF69" s="84"/>
      <c r="BG69" s="84"/>
      <c r="BH69" s="84"/>
      <c r="BI69" s="84">
        <f t="shared" si="177"/>
        <v>0</v>
      </c>
      <c r="BJ69" s="84"/>
      <c r="BK69" s="84">
        <f t="shared" si="178"/>
        <v>0</v>
      </c>
      <c r="BL69" s="84"/>
      <c r="BM69" s="84">
        <f t="shared" si="179"/>
        <v>0</v>
      </c>
      <c r="BN69" s="84"/>
      <c r="BO69" s="84">
        <f t="shared" si="180"/>
        <v>0</v>
      </c>
      <c r="BP69" s="84"/>
      <c r="BQ69" s="84">
        <f t="shared" si="181"/>
        <v>0</v>
      </c>
      <c r="BR69" s="84"/>
      <c r="BS69" s="84">
        <f t="shared" si="182"/>
        <v>0</v>
      </c>
      <c r="BT69" s="84"/>
      <c r="BU69" s="84">
        <f t="shared" si="183"/>
        <v>0</v>
      </c>
      <c r="BV69" s="84"/>
      <c r="BW69" s="89">
        <f t="shared" si="184"/>
        <v>0</v>
      </c>
      <c r="BX69" s="84"/>
      <c r="BY69" s="84">
        <f t="shared" si="185"/>
        <v>0</v>
      </c>
      <c r="BZ69" s="84"/>
      <c r="CA69" s="85">
        <f t="shared" si="186"/>
        <v>0</v>
      </c>
      <c r="CB69" s="84"/>
      <c r="CC69" s="84">
        <f t="shared" si="187"/>
        <v>0</v>
      </c>
      <c r="CD69" s="84"/>
      <c r="CE69" s="84">
        <f t="shared" si="188"/>
        <v>0</v>
      </c>
      <c r="CF69" s="84"/>
      <c r="CG69" s="84"/>
      <c r="CH69" s="84"/>
      <c r="CI69" s="84">
        <f t="shared" si="189"/>
        <v>0</v>
      </c>
      <c r="CJ69" s="84"/>
      <c r="CK69" s="84">
        <f t="shared" si="190"/>
        <v>0</v>
      </c>
      <c r="CL69" s="84"/>
      <c r="CM69" s="84">
        <f t="shared" si="191"/>
        <v>0</v>
      </c>
      <c r="CN69" s="84"/>
      <c r="CO69" s="84">
        <f t="shared" si="192"/>
        <v>0</v>
      </c>
      <c r="CP69" s="84"/>
      <c r="CQ69" s="84">
        <f t="shared" si="193"/>
        <v>0</v>
      </c>
      <c r="CR69" s="84"/>
      <c r="CS69" s="84">
        <f t="shared" si="194"/>
        <v>0</v>
      </c>
      <c r="CT69" s="84"/>
      <c r="CU69" s="84">
        <f t="shared" si="195"/>
        <v>0</v>
      </c>
      <c r="CV69" s="84"/>
      <c r="CW69" s="84">
        <f t="shared" si="196"/>
        <v>0</v>
      </c>
      <c r="CX69" s="90"/>
      <c r="CY69" s="84">
        <f t="shared" si="197"/>
        <v>0</v>
      </c>
      <c r="CZ69" s="84"/>
      <c r="DA69" s="89">
        <f t="shared" si="198"/>
        <v>0</v>
      </c>
      <c r="DB69" s="84"/>
      <c r="DC69" s="84"/>
      <c r="DD69" s="91"/>
      <c r="DE69" s="84">
        <f t="shared" si="199"/>
        <v>0</v>
      </c>
      <c r="DF69" s="84"/>
      <c r="DG69" s="84">
        <f t="shared" si="200"/>
        <v>0</v>
      </c>
      <c r="DH69" s="84"/>
      <c r="DI69" s="84">
        <f t="shared" si="201"/>
        <v>0</v>
      </c>
      <c r="DJ69" s="84"/>
      <c r="DK69" s="89">
        <f t="shared" si="202"/>
        <v>0</v>
      </c>
      <c r="DL69" s="89"/>
      <c r="DM69" s="89"/>
      <c r="DN69" s="85">
        <f t="shared" si="117"/>
        <v>4</v>
      </c>
      <c r="DO69" s="85">
        <f t="shared" si="118"/>
        <v>622424.99199999997</v>
      </c>
    </row>
    <row r="70" spans="1:119" ht="15.75" customHeight="1" x14ac:dyDescent="0.25">
      <c r="A70" s="196">
        <v>10</v>
      </c>
      <c r="B70" s="211"/>
      <c r="C70" s="212"/>
      <c r="D70" s="214" t="s">
        <v>232</v>
      </c>
      <c r="E70" s="200">
        <v>25969</v>
      </c>
      <c r="F70" s="213">
        <v>1.1000000000000001</v>
      </c>
      <c r="G70" s="207"/>
      <c r="H70" s="77"/>
      <c r="I70" s="77"/>
      <c r="J70" s="77"/>
      <c r="K70" s="208"/>
      <c r="L70" s="209">
        <v>1.4</v>
      </c>
      <c r="M70" s="209">
        <v>1.68</v>
      </c>
      <c r="N70" s="209">
        <v>2.23</v>
      </c>
      <c r="O70" s="210">
        <v>2.57</v>
      </c>
      <c r="P70" s="206">
        <f t="shared" ref="P70:CA70" si="203">SUM(P71:P77)</f>
        <v>0</v>
      </c>
      <c r="Q70" s="206">
        <f t="shared" si="203"/>
        <v>0</v>
      </c>
      <c r="R70" s="206">
        <f t="shared" si="203"/>
        <v>0</v>
      </c>
      <c r="S70" s="206">
        <f t="shared" si="203"/>
        <v>0</v>
      </c>
      <c r="T70" s="206">
        <f t="shared" si="203"/>
        <v>581</v>
      </c>
      <c r="U70" s="206">
        <f t="shared" si="203"/>
        <v>28478851.912</v>
      </c>
      <c r="V70" s="206">
        <f t="shared" si="203"/>
        <v>22</v>
      </c>
      <c r="W70" s="206">
        <f t="shared" si="203"/>
        <v>3922877.1399999992</v>
      </c>
      <c r="X70" s="206">
        <f t="shared" si="203"/>
        <v>0</v>
      </c>
      <c r="Y70" s="206">
        <f t="shared" si="203"/>
        <v>0</v>
      </c>
      <c r="Z70" s="206">
        <f t="shared" si="203"/>
        <v>0</v>
      </c>
      <c r="AA70" s="206">
        <f t="shared" si="203"/>
        <v>0</v>
      </c>
      <c r="AB70" s="206">
        <f t="shared" si="203"/>
        <v>0</v>
      </c>
      <c r="AC70" s="206">
        <f t="shared" si="203"/>
        <v>0</v>
      </c>
      <c r="AD70" s="206">
        <f t="shared" si="203"/>
        <v>0</v>
      </c>
      <c r="AE70" s="206">
        <f t="shared" si="203"/>
        <v>0</v>
      </c>
      <c r="AF70" s="206">
        <f t="shared" si="203"/>
        <v>0</v>
      </c>
      <c r="AG70" s="206">
        <f t="shared" si="203"/>
        <v>0</v>
      </c>
      <c r="AH70" s="206">
        <f t="shared" si="203"/>
        <v>0</v>
      </c>
      <c r="AI70" s="206">
        <f t="shared" si="203"/>
        <v>0</v>
      </c>
      <c r="AJ70" s="206">
        <f t="shared" si="203"/>
        <v>0</v>
      </c>
      <c r="AK70" s="206">
        <f t="shared" si="203"/>
        <v>0</v>
      </c>
      <c r="AL70" s="206">
        <f t="shared" si="203"/>
        <v>0</v>
      </c>
      <c r="AM70" s="206">
        <f t="shared" si="203"/>
        <v>0</v>
      </c>
      <c r="AN70" s="206">
        <f t="shared" si="203"/>
        <v>0</v>
      </c>
      <c r="AO70" s="206">
        <f t="shared" si="203"/>
        <v>0</v>
      </c>
      <c r="AP70" s="206">
        <f t="shared" si="203"/>
        <v>241</v>
      </c>
      <c r="AQ70" s="206">
        <f t="shared" si="203"/>
        <v>10752319.023600001</v>
      </c>
      <c r="AR70" s="206">
        <f t="shared" si="203"/>
        <v>0</v>
      </c>
      <c r="AS70" s="206">
        <f t="shared" si="203"/>
        <v>0</v>
      </c>
      <c r="AT70" s="206">
        <f t="shared" si="203"/>
        <v>0</v>
      </c>
      <c r="AU70" s="206">
        <f t="shared" si="203"/>
        <v>0</v>
      </c>
      <c r="AV70" s="206">
        <f t="shared" si="203"/>
        <v>0</v>
      </c>
      <c r="AW70" s="206">
        <f t="shared" si="203"/>
        <v>0</v>
      </c>
      <c r="AX70" s="206">
        <f t="shared" si="203"/>
        <v>0</v>
      </c>
      <c r="AY70" s="206">
        <f t="shared" si="203"/>
        <v>0</v>
      </c>
      <c r="AZ70" s="206">
        <f t="shared" si="203"/>
        <v>0</v>
      </c>
      <c r="BA70" s="206">
        <f t="shared" si="203"/>
        <v>0</v>
      </c>
      <c r="BB70" s="206">
        <f t="shared" si="203"/>
        <v>0</v>
      </c>
      <c r="BC70" s="206">
        <f t="shared" si="203"/>
        <v>0</v>
      </c>
      <c r="BD70" s="206">
        <f t="shared" si="203"/>
        <v>0</v>
      </c>
      <c r="BE70" s="206">
        <f t="shared" si="203"/>
        <v>0</v>
      </c>
      <c r="BF70" s="206">
        <f t="shared" si="203"/>
        <v>0</v>
      </c>
      <c r="BG70" s="206">
        <f t="shared" si="203"/>
        <v>0</v>
      </c>
      <c r="BH70" s="206">
        <f t="shared" si="203"/>
        <v>25</v>
      </c>
      <c r="BI70" s="206">
        <f t="shared" si="203"/>
        <v>699864.54999999993</v>
      </c>
      <c r="BJ70" s="206">
        <f t="shared" si="203"/>
        <v>0</v>
      </c>
      <c r="BK70" s="206">
        <f t="shared" si="203"/>
        <v>0</v>
      </c>
      <c r="BL70" s="206">
        <f t="shared" si="203"/>
        <v>0</v>
      </c>
      <c r="BM70" s="206">
        <f t="shared" si="203"/>
        <v>0</v>
      </c>
      <c r="BN70" s="206">
        <f t="shared" si="203"/>
        <v>0</v>
      </c>
      <c r="BO70" s="206">
        <f t="shared" si="203"/>
        <v>0</v>
      </c>
      <c r="BP70" s="206">
        <f t="shared" si="203"/>
        <v>22</v>
      </c>
      <c r="BQ70" s="206">
        <f t="shared" si="203"/>
        <v>838964.90159999998</v>
      </c>
      <c r="BR70" s="206">
        <f t="shared" si="203"/>
        <v>0</v>
      </c>
      <c r="BS70" s="206">
        <f t="shared" si="203"/>
        <v>0</v>
      </c>
      <c r="BT70" s="206">
        <f t="shared" si="203"/>
        <v>12</v>
      </c>
      <c r="BU70" s="206">
        <f t="shared" si="203"/>
        <v>422318.26560000004</v>
      </c>
      <c r="BV70" s="206">
        <f t="shared" si="203"/>
        <v>17</v>
      </c>
      <c r="BW70" s="206">
        <f t="shared" si="203"/>
        <v>580687.6152</v>
      </c>
      <c r="BX70" s="206">
        <f t="shared" si="203"/>
        <v>0</v>
      </c>
      <c r="BY70" s="206">
        <f t="shared" si="203"/>
        <v>0</v>
      </c>
      <c r="BZ70" s="206">
        <f t="shared" si="203"/>
        <v>0</v>
      </c>
      <c r="CA70" s="206">
        <f t="shared" si="203"/>
        <v>0</v>
      </c>
      <c r="CB70" s="206">
        <f t="shared" ref="CB70:DM70" si="204">SUM(CB71:CB77)</f>
        <v>0</v>
      </c>
      <c r="CC70" s="206">
        <f t="shared" si="204"/>
        <v>0</v>
      </c>
      <c r="CD70" s="206">
        <f t="shared" si="204"/>
        <v>6</v>
      </c>
      <c r="CE70" s="206">
        <f t="shared" si="204"/>
        <v>206360.06160000002</v>
      </c>
      <c r="CF70" s="206">
        <f t="shared" si="204"/>
        <v>0</v>
      </c>
      <c r="CG70" s="206">
        <f t="shared" si="204"/>
        <v>0</v>
      </c>
      <c r="CH70" s="206">
        <f t="shared" si="204"/>
        <v>0</v>
      </c>
      <c r="CI70" s="206">
        <f t="shared" si="204"/>
        <v>0</v>
      </c>
      <c r="CJ70" s="206">
        <f t="shared" si="204"/>
        <v>0</v>
      </c>
      <c r="CK70" s="206">
        <f t="shared" si="204"/>
        <v>0</v>
      </c>
      <c r="CL70" s="206">
        <f t="shared" si="204"/>
        <v>28</v>
      </c>
      <c r="CM70" s="206">
        <f t="shared" si="204"/>
        <v>823840.5560000001</v>
      </c>
      <c r="CN70" s="206">
        <f t="shared" si="204"/>
        <v>8</v>
      </c>
      <c r="CO70" s="206">
        <f t="shared" si="204"/>
        <v>235954.334</v>
      </c>
      <c r="CP70" s="206">
        <f t="shared" si="204"/>
        <v>9</v>
      </c>
      <c r="CQ70" s="206">
        <f t="shared" si="204"/>
        <v>251951.23800000001</v>
      </c>
      <c r="CR70" s="206">
        <f t="shared" si="204"/>
        <v>48</v>
      </c>
      <c r="CS70" s="206">
        <f t="shared" si="204"/>
        <v>1703670.2760000001</v>
      </c>
      <c r="CT70" s="206">
        <f t="shared" si="204"/>
        <v>18</v>
      </c>
      <c r="CU70" s="206">
        <f t="shared" si="204"/>
        <v>904406.78159999999</v>
      </c>
      <c r="CV70" s="206">
        <f t="shared" si="204"/>
        <v>0</v>
      </c>
      <c r="CW70" s="206">
        <f t="shared" si="204"/>
        <v>0</v>
      </c>
      <c r="CX70" s="206">
        <f t="shared" si="204"/>
        <v>0</v>
      </c>
      <c r="CY70" s="206">
        <f t="shared" si="204"/>
        <v>0</v>
      </c>
      <c r="CZ70" s="206">
        <f t="shared" si="204"/>
        <v>0</v>
      </c>
      <c r="DA70" s="206">
        <f t="shared" si="204"/>
        <v>0</v>
      </c>
      <c r="DB70" s="206">
        <f t="shared" si="204"/>
        <v>0</v>
      </c>
      <c r="DC70" s="206">
        <f t="shared" si="204"/>
        <v>0</v>
      </c>
      <c r="DD70" s="206">
        <f t="shared" si="204"/>
        <v>0</v>
      </c>
      <c r="DE70" s="206">
        <f t="shared" si="204"/>
        <v>0</v>
      </c>
      <c r="DF70" s="206">
        <f t="shared" si="204"/>
        <v>12</v>
      </c>
      <c r="DG70" s="206">
        <f t="shared" si="204"/>
        <v>412720.12320000003</v>
      </c>
      <c r="DH70" s="206">
        <f t="shared" si="204"/>
        <v>0</v>
      </c>
      <c r="DI70" s="206">
        <f t="shared" si="204"/>
        <v>0</v>
      </c>
      <c r="DJ70" s="206">
        <f t="shared" si="204"/>
        <v>0</v>
      </c>
      <c r="DK70" s="206">
        <f t="shared" si="204"/>
        <v>0</v>
      </c>
      <c r="DL70" s="206">
        <f t="shared" si="204"/>
        <v>0</v>
      </c>
      <c r="DM70" s="206">
        <f t="shared" si="204"/>
        <v>0</v>
      </c>
      <c r="DN70" s="206">
        <f>SUM(DN71:DN77)</f>
        <v>1049</v>
      </c>
      <c r="DO70" s="206">
        <f t="shared" ref="DO70" si="205">SUM(DO71:DO77)</f>
        <v>50234786.778399989</v>
      </c>
    </row>
    <row r="71" spans="1:119" ht="16.5" customHeight="1" x14ac:dyDescent="0.25">
      <c r="A71" s="73"/>
      <c r="B71" s="78">
        <v>48</v>
      </c>
      <c r="C71" s="79" t="s">
        <v>233</v>
      </c>
      <c r="D71" s="109" t="s">
        <v>234</v>
      </c>
      <c r="E71" s="74">
        <v>25969</v>
      </c>
      <c r="F71" s="81">
        <v>2.95</v>
      </c>
      <c r="G71" s="76">
        <v>1</v>
      </c>
      <c r="H71" s="77"/>
      <c r="I71" s="77"/>
      <c r="J71" s="77"/>
      <c r="K71" s="51"/>
      <c r="L71" s="82">
        <v>1.4</v>
      </c>
      <c r="M71" s="82">
        <v>1.68</v>
      </c>
      <c r="N71" s="82">
        <v>2.23</v>
      </c>
      <c r="O71" s="83">
        <v>2.57</v>
      </c>
      <c r="P71" s="84"/>
      <c r="Q71" s="84">
        <f>(P71*$E71*$F71*$G71*$L71*$Q$11)</f>
        <v>0</v>
      </c>
      <c r="R71" s="84"/>
      <c r="S71" s="84">
        <f>(R71*$E71*$F71*$G71*$L71*$S$11)</f>
        <v>0</v>
      </c>
      <c r="T71" s="84">
        <v>100</v>
      </c>
      <c r="U71" s="84">
        <f>(T71*$E71*$F71*$G71*$L71*$U$11)</f>
        <v>13406496.25</v>
      </c>
      <c r="V71" s="84">
        <v>13</v>
      </c>
      <c r="W71" s="85">
        <f>(V71*$E71*$F71*$G71*$L71*$W$11)</f>
        <v>1742844.5124999997</v>
      </c>
      <c r="X71" s="84"/>
      <c r="Y71" s="84">
        <f>(X71*$E71*$F71*$G71*$L71*$Y$11)</f>
        <v>0</v>
      </c>
      <c r="Z71" s="84"/>
      <c r="AA71" s="84"/>
      <c r="AB71" s="84"/>
      <c r="AC71" s="84">
        <f>(AB71*$E71*$F71*$G71*$L71*$AC$11)</f>
        <v>0</v>
      </c>
      <c r="AD71" s="84"/>
      <c r="AE71" s="84"/>
      <c r="AF71" s="84"/>
      <c r="AG71" s="84">
        <f>(AF71*$E71*$F71*$G71*$L71*$AG$11)</f>
        <v>0</v>
      </c>
      <c r="AH71" s="84"/>
      <c r="AI71" s="84"/>
      <c r="AJ71" s="84"/>
      <c r="AK71" s="84">
        <f>(AJ71*$E71*$F71*$G71*$L71*$AK$11)</f>
        <v>0</v>
      </c>
      <c r="AL71" s="84"/>
      <c r="AM71" s="85">
        <f>(AL71*$E71*$F71*$G71*$L71*$AM$11)</f>
        <v>0</v>
      </c>
      <c r="AN71" s="84"/>
      <c r="AO71" s="84">
        <f>(AN71*$E71*$F71*$G71*$L71*$AO$11)</f>
        <v>0</v>
      </c>
      <c r="AP71" s="84">
        <v>20</v>
      </c>
      <c r="AQ71" s="84">
        <f>(AP71*$E71*$F71*$G71*$M71*$AQ$11)</f>
        <v>2831452.0079999999</v>
      </c>
      <c r="AR71" s="90"/>
      <c r="AS71" s="84">
        <f>(AR71*$E71*$F71*$G71*$M71*$AS$11)</f>
        <v>0</v>
      </c>
      <c r="AT71" s="84"/>
      <c r="AU71" s="89">
        <f>(AT71*$E71*$F71*$G71*$M71*$AU$11)</f>
        <v>0</v>
      </c>
      <c r="AV71" s="84"/>
      <c r="AW71" s="84">
        <f>(AV71*$E71*$F71*$G71*$L71*$AW$11)</f>
        <v>0</v>
      </c>
      <c r="AX71" s="84">
        <v>0</v>
      </c>
      <c r="AY71" s="84">
        <f>(AX71*$E71*$F71*$G71*$L71*$AY$11)</f>
        <v>0</v>
      </c>
      <c r="AZ71" s="84"/>
      <c r="BA71" s="84">
        <f>(AZ71*$E71*$F71*$G71*$L71*$BA$11)</f>
        <v>0</v>
      </c>
      <c r="BB71" s="84"/>
      <c r="BC71" s="84">
        <f>(BB71*$E71*$F71*$G71*$L71*$BC$11)</f>
        <v>0</v>
      </c>
      <c r="BD71" s="84"/>
      <c r="BE71" s="85">
        <f>(BD71*$E71*$F71*$G71*$L71*$BE$11)</f>
        <v>0</v>
      </c>
      <c r="BF71" s="84"/>
      <c r="BG71" s="85">
        <f>(BF71*$E71*$F71*$G71*$L71*$BG$11)</f>
        <v>0</v>
      </c>
      <c r="BH71" s="84"/>
      <c r="BI71" s="84">
        <f>(BH71*$E71*$F71*$G71*$L71*$BI$11)</f>
        <v>0</v>
      </c>
      <c r="BJ71" s="84"/>
      <c r="BK71" s="84">
        <f>(BJ71*$E71*$F71*$G71*$M71*$BK$11)</f>
        <v>0</v>
      </c>
      <c r="BL71" s="84"/>
      <c r="BM71" s="84">
        <f>(BL71*$E71*$F71*$G71*$M71*$BM$11)</f>
        <v>0</v>
      </c>
      <c r="BN71" s="84"/>
      <c r="BO71" s="85">
        <f>(BN71*$E71*$F71*$G71*$M71*$BO$11)</f>
        <v>0</v>
      </c>
      <c r="BP71" s="84">
        <v>1</v>
      </c>
      <c r="BQ71" s="84">
        <f>(BP71*$E71*$F71*$G71*$M71*$BQ$11)</f>
        <v>128702.364</v>
      </c>
      <c r="BR71" s="84"/>
      <c r="BS71" s="84">
        <f>(BR71*$E71*$F71*$G71*$M71*$BS$11)</f>
        <v>0</v>
      </c>
      <c r="BT71" s="84"/>
      <c r="BU71" s="85">
        <f>(BT71*$E71*$F71*$G71*$M71*$BU$11)</f>
        <v>0</v>
      </c>
      <c r="BV71" s="84"/>
      <c r="BW71" s="89">
        <f>(BV71*$E71*$F71*$G71*$M71*$BW$11)</f>
        <v>0</v>
      </c>
      <c r="BX71" s="84"/>
      <c r="BY71" s="84">
        <f>(BX71*$E71*$F71*$G71*$L71*$BY$11)</f>
        <v>0</v>
      </c>
      <c r="BZ71" s="84"/>
      <c r="CA71" s="84">
        <f>(BZ71*$E71*$F71*$G71*$L71*$CA$11)</f>
        <v>0</v>
      </c>
      <c r="CB71" s="84"/>
      <c r="CC71" s="84">
        <f>(CB71*$E71*$F71*$G71*$L71*$CC$11)</f>
        <v>0</v>
      </c>
      <c r="CD71" s="84"/>
      <c r="CE71" s="84">
        <f>(CD71*$E71*$F71*$G71*$M71*$CE$11)</f>
        <v>0</v>
      </c>
      <c r="CF71" s="84"/>
      <c r="CG71" s="84"/>
      <c r="CH71" s="84"/>
      <c r="CI71" s="85">
        <f>(CH71*$E71*$F71*$G71*$L71*$CI$11)</f>
        <v>0</v>
      </c>
      <c r="CJ71" s="84"/>
      <c r="CK71" s="85">
        <f>(CJ71*$E71*$F71*$G71*$L71*$CK$11)</f>
        <v>0</v>
      </c>
      <c r="CL71" s="84"/>
      <c r="CM71" s="84">
        <f>(CL71*$E71*$F71*$G71*$L71*$CM$11)</f>
        <v>0</v>
      </c>
      <c r="CN71" s="84"/>
      <c r="CO71" s="84">
        <f>(CN71*$E71*$F71*$G71*$L71*$CO$11)</f>
        <v>0</v>
      </c>
      <c r="CP71" s="84"/>
      <c r="CQ71" s="84">
        <f>(CP71*$E71*$F71*$G71*$L71*$CQ$11)</f>
        <v>0</v>
      </c>
      <c r="CR71" s="84"/>
      <c r="CS71" s="84">
        <f>(CR71*$E71*$F71*$G71*$M71*$CS$11)</f>
        <v>0</v>
      </c>
      <c r="CT71" s="84">
        <v>3</v>
      </c>
      <c r="CU71" s="84">
        <f>(CT71*$E71*$F71*$G71*$M71*$CU$11)</f>
        <v>386107.092</v>
      </c>
      <c r="CV71" s="84"/>
      <c r="CW71" s="84">
        <f>(CV71*$E71*$F71*$G71*$M71*$CW$11)</f>
        <v>0</v>
      </c>
      <c r="CX71" s="90"/>
      <c r="CY71" s="84">
        <f>(CX71*$E71*$F71*$G71*$M71*$CY$11)</f>
        <v>0</v>
      </c>
      <c r="CZ71" s="84"/>
      <c r="DA71" s="89">
        <f t="shared" ref="DA71:DA72" si="206">(CZ71*$E71*$F71*$G71*$M71*DA$11)</f>
        <v>0</v>
      </c>
      <c r="DB71" s="84"/>
      <c r="DC71" s="84">
        <f>(DB71*$E71*$F71*$G71*$M71*$DC$11)</f>
        <v>0</v>
      </c>
      <c r="DD71" s="91"/>
      <c r="DE71" s="84">
        <f>(DD71*$E71*$F71*$G71*$M71*$BU$11)</f>
        <v>0</v>
      </c>
      <c r="DF71" s="84"/>
      <c r="DG71" s="84">
        <f>(DF71*$E71*$F71*$G71*$M71*$DG$11)</f>
        <v>0</v>
      </c>
      <c r="DH71" s="84"/>
      <c r="DI71" s="84">
        <f>(DH71*$E71*$F71*$G71*$N71*$DI$11)</f>
        <v>0</v>
      </c>
      <c r="DJ71" s="84"/>
      <c r="DK71" s="92">
        <f>(DJ71*$E71*$F71*$G71*$O71*$DK$11)</f>
        <v>0</v>
      </c>
      <c r="DL71" s="89"/>
      <c r="DM71" s="89"/>
      <c r="DN71" s="85">
        <f t="shared" ref="DN71:DO77" si="207">SUM(P71,R71,T71,V71,X71,Z71,AB71,AD71,AF71,AH71,AJ71,AL71,AR71,AV71,AX71,CB71,AN71,BB71,BD71,BF71,CP71,BH71,BJ71,AP71,BN71,AT71,CR71,BP71,CT71,BR71,BT71,BV71,CD71,BX71,BZ71,CF71,CH71,CJ71,CL71,CN71,CV71,CX71,BL71,AZ71,CZ71,DB71,DD71,DF71,DH71,DJ71,DL71)</f>
        <v>137</v>
      </c>
      <c r="DO71" s="85">
        <f t="shared" si="207"/>
        <v>18495602.226500001</v>
      </c>
    </row>
    <row r="72" spans="1:119" ht="15.75" customHeight="1" x14ac:dyDescent="0.25">
      <c r="A72" s="73"/>
      <c r="B72" s="78">
        <v>49</v>
      </c>
      <c r="C72" s="79" t="s">
        <v>235</v>
      </c>
      <c r="D72" s="109" t="s">
        <v>236</v>
      </c>
      <c r="E72" s="74">
        <v>25969</v>
      </c>
      <c r="F72" s="81">
        <v>5.33</v>
      </c>
      <c r="G72" s="76">
        <v>1</v>
      </c>
      <c r="H72" s="77"/>
      <c r="I72" s="77"/>
      <c r="J72" s="77"/>
      <c r="K72" s="51"/>
      <c r="L72" s="82">
        <v>1.4</v>
      </c>
      <c r="M72" s="82">
        <v>1.68</v>
      </c>
      <c r="N72" s="82">
        <v>2.23</v>
      </c>
      <c r="O72" s="83">
        <v>2.57</v>
      </c>
      <c r="P72" s="84"/>
      <c r="Q72" s="84">
        <f>(P72*$E72*$F72*$G72*$L72*$Q$11)</f>
        <v>0</v>
      </c>
      <c r="R72" s="84"/>
      <c r="S72" s="84">
        <f>(R72*$E72*$F72*$G72*$L72*$S$11)</f>
        <v>0</v>
      </c>
      <c r="T72" s="84"/>
      <c r="U72" s="84">
        <f>(T72*$E72*$F72*$G72*$L72*$U$11)</f>
        <v>0</v>
      </c>
      <c r="V72" s="84">
        <v>9</v>
      </c>
      <c r="W72" s="85">
        <f>(V72*$E72*$F72*$G72*$L72*$W$11)</f>
        <v>2180032.6274999995</v>
      </c>
      <c r="X72" s="84"/>
      <c r="Y72" s="84">
        <f>(X72*$E72*$F72*$G72*$L72*$Y$11)</f>
        <v>0</v>
      </c>
      <c r="Z72" s="84"/>
      <c r="AA72" s="84"/>
      <c r="AB72" s="84"/>
      <c r="AC72" s="84">
        <f>(AB72*$E72*$F72*$G72*$L72*$AC$11)</f>
        <v>0</v>
      </c>
      <c r="AD72" s="84"/>
      <c r="AE72" s="84"/>
      <c r="AF72" s="84"/>
      <c r="AG72" s="84">
        <f>(AF72*$E72*$F72*$G72*$L72*$AG$11)</f>
        <v>0</v>
      </c>
      <c r="AH72" s="84"/>
      <c r="AI72" s="84"/>
      <c r="AJ72" s="86"/>
      <c r="AK72" s="84">
        <f>(AJ72*$E72*$F72*$G72*$L72*$AK$11)</f>
        <v>0</v>
      </c>
      <c r="AL72" s="84"/>
      <c r="AM72" s="85">
        <f>(AL72*$E72*$F72*$G72*$L72*$AM$11)</f>
        <v>0</v>
      </c>
      <c r="AN72" s="84"/>
      <c r="AO72" s="84">
        <f>(AN72*$E72*$F72*$G72*$L72*$AO$11)</f>
        <v>0</v>
      </c>
      <c r="AP72" s="84"/>
      <c r="AQ72" s="84">
        <f>(AP72*$E72*$F72*$G72*$M72*$AQ$11)</f>
        <v>0</v>
      </c>
      <c r="AR72" s="90"/>
      <c r="AS72" s="84">
        <f>(AR72*$E72*$F72*$G72*$M72*$AS$11)</f>
        <v>0</v>
      </c>
      <c r="AT72" s="84"/>
      <c r="AU72" s="89">
        <f>(AT72*$E72*$F72*$G72*$M72*$AU$11)</f>
        <v>0</v>
      </c>
      <c r="AV72" s="84"/>
      <c r="AW72" s="84">
        <f>(AV72*$E72*$F72*$G72*$L72*$AW$11)</f>
        <v>0</v>
      </c>
      <c r="AX72" s="84"/>
      <c r="AY72" s="84">
        <f>(AX72*$E72*$F72*$G72*$L72*$AY$11)</f>
        <v>0</v>
      </c>
      <c r="AZ72" s="84"/>
      <c r="BA72" s="84">
        <f>(AZ72*$E72*$F72*$G72*$L72*$BA$11)</f>
        <v>0</v>
      </c>
      <c r="BB72" s="84"/>
      <c r="BC72" s="84">
        <f>(BB72*$E72*$F72*$G72*$L72*$BC$11)</f>
        <v>0</v>
      </c>
      <c r="BD72" s="84"/>
      <c r="BE72" s="85">
        <f>(BD72*$E72*$F72*$G72*$L72*$BE$11)</f>
        <v>0</v>
      </c>
      <c r="BF72" s="84"/>
      <c r="BG72" s="85">
        <f>(BF72*$E72*$F72*$G72*$L72*$BG$11)</f>
        <v>0</v>
      </c>
      <c r="BH72" s="84"/>
      <c r="BI72" s="84">
        <f>(BH72*$E72*$F72*$G72*$L72*$BI$11)</f>
        <v>0</v>
      </c>
      <c r="BJ72" s="84"/>
      <c r="BK72" s="84">
        <f>(BJ72*$E72*$F72*$G72*$M72*$BK$11)</f>
        <v>0</v>
      </c>
      <c r="BL72" s="84"/>
      <c r="BM72" s="84">
        <f>(BL72*$E72*$F72*$G72*$M72*$BM$11)</f>
        <v>0</v>
      </c>
      <c r="BN72" s="84"/>
      <c r="BO72" s="85">
        <f>(BN72*$E72*$F72*$G72*$M72*$BO$11)</f>
        <v>0</v>
      </c>
      <c r="BP72" s="84"/>
      <c r="BQ72" s="84">
        <f>(BP72*$E72*$F72*$G72*$M72*$BQ$11)</f>
        <v>0</v>
      </c>
      <c r="BR72" s="84"/>
      <c r="BS72" s="84">
        <f>(BR72*$E72*$F72*$G72*$M72*$BS$11)</f>
        <v>0</v>
      </c>
      <c r="BT72" s="84"/>
      <c r="BU72" s="85">
        <f>(BT72*$E72*$F72*$G72*$M72*$BU$11)</f>
        <v>0</v>
      </c>
      <c r="BV72" s="84"/>
      <c r="BW72" s="89">
        <f>(BV72*$E72*$F72*$G72*$M72*$BW$11)</f>
        <v>0</v>
      </c>
      <c r="BX72" s="84"/>
      <c r="BY72" s="84">
        <f>(BX72*$E72*$F72*$G72*$L72*$BY$11)</f>
        <v>0</v>
      </c>
      <c r="BZ72" s="84"/>
      <c r="CA72" s="84">
        <f>(BZ72*$E72*$F72*$G72*$L72*$CA$11)</f>
        <v>0</v>
      </c>
      <c r="CB72" s="84"/>
      <c r="CC72" s="84">
        <f>(CB72*$E72*$F72*$G72*$L72*$CC$11)</f>
        <v>0</v>
      </c>
      <c r="CD72" s="84"/>
      <c r="CE72" s="84">
        <f>(CD72*$E72*$F72*$G72*$M72*$CE$11)</f>
        <v>0</v>
      </c>
      <c r="CF72" s="84"/>
      <c r="CG72" s="84"/>
      <c r="CH72" s="84"/>
      <c r="CI72" s="85">
        <f>(CH72*$E72*$F72*$G72*$L72*$CI$11)</f>
        <v>0</v>
      </c>
      <c r="CJ72" s="84"/>
      <c r="CK72" s="85">
        <f>(CJ72*$E72*$F72*$G72*$L72*$CK$11)</f>
        <v>0</v>
      </c>
      <c r="CL72" s="84"/>
      <c r="CM72" s="84">
        <f>(CL72*$E72*$F72*$G72*$L72*$CM$11)</f>
        <v>0</v>
      </c>
      <c r="CN72" s="84"/>
      <c r="CO72" s="84">
        <f>(CN72*$E72*$F72*$G72*$L72*$CO$11)</f>
        <v>0</v>
      </c>
      <c r="CP72" s="84"/>
      <c r="CQ72" s="84">
        <f>(CP72*$E72*$F72*$G72*$L72*$CQ$11)</f>
        <v>0</v>
      </c>
      <c r="CR72" s="84"/>
      <c r="CS72" s="84">
        <f>(CR72*$E72*$F72*$G72*$M72*$CS$11)</f>
        <v>0</v>
      </c>
      <c r="CT72" s="84"/>
      <c r="CU72" s="84">
        <f>(CT72*$E72*$F72*$G72*$M72*$CU$11)</f>
        <v>0</v>
      </c>
      <c r="CV72" s="84"/>
      <c r="CW72" s="84">
        <f>(CV72*$E72*$F72*$G72*$M72*$CW$11)</f>
        <v>0</v>
      </c>
      <c r="CX72" s="90"/>
      <c r="CY72" s="84">
        <f>(CX72*$E72*$F72*$G72*$M72*$CY$11)</f>
        <v>0</v>
      </c>
      <c r="CZ72" s="84"/>
      <c r="DA72" s="89">
        <f t="shared" si="206"/>
        <v>0</v>
      </c>
      <c r="DB72" s="84"/>
      <c r="DC72" s="84">
        <f>(DB72*$E72*$F72*$G72*$M72*$DC$11)</f>
        <v>0</v>
      </c>
      <c r="DD72" s="91"/>
      <c r="DE72" s="84">
        <f>(DD72*$E72*$F72*$G72*$M72*$BU$11)</f>
        <v>0</v>
      </c>
      <c r="DF72" s="84"/>
      <c r="DG72" s="84">
        <f>(DF72*$E72*$F72*$G72*$M72*$DG$11)</f>
        <v>0</v>
      </c>
      <c r="DH72" s="84"/>
      <c r="DI72" s="84">
        <f>(DH72*$E72*$F72*$G72*$N72*$DI$11)</f>
        <v>0</v>
      </c>
      <c r="DJ72" s="84"/>
      <c r="DK72" s="92">
        <f>(DJ72*$E72*$F72*$G72*$O72*$DK$11)</f>
        <v>0</v>
      </c>
      <c r="DL72" s="89"/>
      <c r="DM72" s="89"/>
      <c r="DN72" s="85">
        <f t="shared" si="207"/>
        <v>9</v>
      </c>
      <c r="DO72" s="85">
        <f t="shared" si="207"/>
        <v>2180032.6274999995</v>
      </c>
    </row>
    <row r="73" spans="1:119" ht="15.75" customHeight="1" x14ac:dyDescent="0.25">
      <c r="A73" s="73"/>
      <c r="B73" s="78">
        <v>50</v>
      </c>
      <c r="C73" s="79" t="s">
        <v>237</v>
      </c>
      <c r="D73" s="109" t="s">
        <v>238</v>
      </c>
      <c r="E73" s="74">
        <v>25969</v>
      </c>
      <c r="F73" s="81">
        <v>0.77</v>
      </c>
      <c r="G73" s="76">
        <v>1</v>
      </c>
      <c r="H73" s="77"/>
      <c r="I73" s="77"/>
      <c r="J73" s="77"/>
      <c r="K73" s="51"/>
      <c r="L73" s="82">
        <v>1.4</v>
      </c>
      <c r="M73" s="82">
        <v>1.68</v>
      </c>
      <c r="N73" s="82">
        <v>2.23</v>
      </c>
      <c r="O73" s="83">
        <v>2.57</v>
      </c>
      <c r="P73" s="84"/>
      <c r="Q73" s="84">
        <f>(P73*$E73*$F73*$G73*$L73)</f>
        <v>0</v>
      </c>
      <c r="R73" s="84"/>
      <c r="S73" s="89">
        <f>(R73*$E73*$F73*$G73*$L73)</f>
        <v>0</v>
      </c>
      <c r="T73" s="84">
        <v>241</v>
      </c>
      <c r="U73" s="84">
        <f>(T73*$E73*$F73*$G73*$L73)</f>
        <v>6746694.2620000001</v>
      </c>
      <c r="V73" s="84"/>
      <c r="W73" s="84">
        <f>(V73*$E73*$F73*$G73*$L73)</f>
        <v>0</v>
      </c>
      <c r="X73" s="84"/>
      <c r="Y73" s="84">
        <f>(X73*$E73*$F73*$G73*$L73)</f>
        <v>0</v>
      </c>
      <c r="Z73" s="84"/>
      <c r="AA73" s="84"/>
      <c r="AB73" s="84"/>
      <c r="AC73" s="84">
        <f>(AB73*$E73*$F73*$G73*$L73)</f>
        <v>0</v>
      </c>
      <c r="AD73" s="84"/>
      <c r="AE73" s="84"/>
      <c r="AF73" s="84"/>
      <c r="AG73" s="84">
        <f>(AF73*$E73*$F73*$G73*$L73)</f>
        <v>0</v>
      </c>
      <c r="AH73" s="84"/>
      <c r="AI73" s="84"/>
      <c r="AJ73" s="86"/>
      <c r="AK73" s="84">
        <f>(AJ73*$E73*$F73*$G73*$L73)</f>
        <v>0</v>
      </c>
      <c r="AL73" s="84"/>
      <c r="AM73" s="84">
        <f>(AL73*$E73*$F73*$G73*$L73)</f>
        <v>0</v>
      </c>
      <c r="AN73" s="84"/>
      <c r="AO73" s="84">
        <f>(AN73*$E73*$F73*$G73*$L73)</f>
        <v>0</v>
      </c>
      <c r="AP73" s="84">
        <v>120</v>
      </c>
      <c r="AQ73" s="85">
        <f>(AP73*$E73*$F73*$G73*$M73)</f>
        <v>4031219.8080000002</v>
      </c>
      <c r="AR73" s="90"/>
      <c r="AS73" s="84">
        <f>(AR73*$E73*$F73*$G73*$M73)</f>
        <v>0</v>
      </c>
      <c r="AT73" s="84"/>
      <c r="AU73" s="89">
        <f>(AT73*$E73*$F73*$G73*$M73)</f>
        <v>0</v>
      </c>
      <c r="AV73" s="108"/>
      <c r="AW73" s="84">
        <f>(AV73*$E73*$F73*$G73*$L73*$AK$11)</f>
        <v>0</v>
      </c>
      <c r="AX73" s="84"/>
      <c r="AY73" s="84">
        <f>(AX73*$E73*$F73*$G73*$L73*AY$11)</f>
        <v>0</v>
      </c>
      <c r="AZ73" s="84"/>
      <c r="BA73" s="84">
        <f>(AZ73*$E73*$F73*$G73*$L73*BA$11)</f>
        <v>0</v>
      </c>
      <c r="BB73" s="84"/>
      <c r="BC73" s="84">
        <f>(BB73*$E73*$F73*$G73*$L73)</f>
        <v>0</v>
      </c>
      <c r="BD73" s="84"/>
      <c r="BE73" s="84">
        <f t="shared" ref="BE73" si="208">(BD73*$E73*$F73*$G73*$L73)</f>
        <v>0</v>
      </c>
      <c r="BF73" s="84"/>
      <c r="BG73" s="84"/>
      <c r="BH73" s="84">
        <v>25</v>
      </c>
      <c r="BI73" s="84">
        <f>(BH73*$E73*$F73*$G73*$L73)</f>
        <v>699864.54999999993</v>
      </c>
      <c r="BJ73" s="84"/>
      <c r="BK73" s="84">
        <f>(BJ73*$E73*$F73*$G73*$M73)</f>
        <v>0</v>
      </c>
      <c r="BL73" s="84"/>
      <c r="BM73" s="84">
        <f>(BL73*$E73*$F73*$G73*$M73)</f>
        <v>0</v>
      </c>
      <c r="BN73" s="84"/>
      <c r="BO73" s="84">
        <f>(BN73*$E73*$F73*$G73*$M73)</f>
        <v>0</v>
      </c>
      <c r="BP73" s="84">
        <v>20</v>
      </c>
      <c r="BQ73" s="84">
        <f>(BP73*$E73*$F73*$G73*$M73)</f>
        <v>671869.96799999999</v>
      </c>
      <c r="BR73" s="84"/>
      <c r="BS73" s="84">
        <f>(BR73*$E73*$F73*$G73*$M73)</f>
        <v>0</v>
      </c>
      <c r="BT73" s="84">
        <v>8</v>
      </c>
      <c r="BU73" s="84">
        <f>(BT73*$E73*$F73*$G73*$M73)</f>
        <v>268747.98720000003</v>
      </c>
      <c r="BV73" s="84">
        <v>15</v>
      </c>
      <c r="BW73" s="89">
        <f>(BV73*$E73*$F73*$G73*$M73)</f>
        <v>503902.47600000002</v>
      </c>
      <c r="BX73" s="84"/>
      <c r="BY73" s="84">
        <f>(BX73*$E73*$F73*$G73*$L73)</f>
        <v>0</v>
      </c>
      <c r="BZ73" s="84"/>
      <c r="CA73" s="85">
        <f>(BZ73*$E73*$F73*$G73*$L73)</f>
        <v>0</v>
      </c>
      <c r="CB73" s="84"/>
      <c r="CC73" s="84">
        <f>(CB73*$E73*$F73*$G73*$L73)</f>
        <v>0</v>
      </c>
      <c r="CD73" s="84">
        <v>5</v>
      </c>
      <c r="CE73" s="84">
        <f>(CD73*$E73*$F73*$G73*$M73)</f>
        <v>167967.492</v>
      </c>
      <c r="CF73" s="84"/>
      <c r="CG73" s="84"/>
      <c r="CH73" s="84"/>
      <c r="CI73" s="84">
        <f>(CH73*$E73*$F73*$G73*$L73)</f>
        <v>0</v>
      </c>
      <c r="CJ73" s="84"/>
      <c r="CK73" s="84">
        <f>(CJ73*$E73*$F73*$G73*$L73)</f>
        <v>0</v>
      </c>
      <c r="CL73" s="84">
        <v>18</v>
      </c>
      <c r="CM73" s="84">
        <f>(CL73*$E73*$F73*$G73*$L73)</f>
        <v>503902.47600000002</v>
      </c>
      <c r="CN73" s="84">
        <v>5</v>
      </c>
      <c r="CO73" s="84">
        <f>(CN73*$E73*$F73*$G73*$L73)</f>
        <v>139972.91</v>
      </c>
      <c r="CP73" s="84">
        <v>9</v>
      </c>
      <c r="CQ73" s="84">
        <f>(CP73*$E73*$F73*$G73*$L73)</f>
        <v>251951.23800000001</v>
      </c>
      <c r="CR73" s="84">
        <v>29</v>
      </c>
      <c r="CS73" s="84">
        <f>(CR73*$E73*$F73*$G73*$M73)</f>
        <v>974211.45360000001</v>
      </c>
      <c r="CT73" s="84">
        <v>12</v>
      </c>
      <c r="CU73" s="84">
        <f>(CT73*$E73*$F73*$G73*$M73)</f>
        <v>403121.98079999996</v>
      </c>
      <c r="CV73" s="84"/>
      <c r="CW73" s="84">
        <f>(CV73*$E73*$F73*$G73*$M73)</f>
        <v>0</v>
      </c>
      <c r="CX73" s="90"/>
      <c r="CY73" s="84">
        <f>(CX73*$E73*$F73*$G73*$M73)</f>
        <v>0</v>
      </c>
      <c r="CZ73" s="84"/>
      <c r="DA73" s="89">
        <f>(CZ73*$E73*$F73*$G73*$M73)</f>
        <v>0</v>
      </c>
      <c r="DB73" s="84"/>
      <c r="DC73" s="84"/>
      <c r="DD73" s="91"/>
      <c r="DE73" s="84">
        <f>(DD73*$E73*$F73*$G73*$M73)</f>
        <v>0</v>
      </c>
      <c r="DF73" s="84">
        <v>10</v>
      </c>
      <c r="DG73" s="84">
        <f>(DF73*$E73*$F73*$G73*$M73)</f>
        <v>335934.984</v>
      </c>
      <c r="DH73" s="84"/>
      <c r="DI73" s="84">
        <f>(DH73*$E73*$F73*$G73*$N73)</f>
        <v>0</v>
      </c>
      <c r="DJ73" s="84"/>
      <c r="DK73" s="89">
        <f>(DJ73*$E73*$F73*$G73*$O73)</f>
        <v>0</v>
      </c>
      <c r="DL73" s="89"/>
      <c r="DM73" s="89"/>
      <c r="DN73" s="85">
        <f t="shared" si="207"/>
        <v>517</v>
      </c>
      <c r="DO73" s="85">
        <f t="shared" si="207"/>
        <v>15699361.585599998</v>
      </c>
    </row>
    <row r="74" spans="1:119" ht="15.75" customHeight="1" x14ac:dyDescent="0.25">
      <c r="A74" s="73"/>
      <c r="B74" s="78">
        <v>51</v>
      </c>
      <c r="C74" s="79" t="s">
        <v>239</v>
      </c>
      <c r="D74" s="109" t="s">
        <v>240</v>
      </c>
      <c r="E74" s="74">
        <v>25969</v>
      </c>
      <c r="F74" s="81">
        <v>0.97</v>
      </c>
      <c r="G74" s="76">
        <v>1</v>
      </c>
      <c r="H74" s="77"/>
      <c r="I74" s="77"/>
      <c r="J74" s="77"/>
      <c r="K74" s="51"/>
      <c r="L74" s="82">
        <v>1.4</v>
      </c>
      <c r="M74" s="82">
        <v>1.68</v>
      </c>
      <c r="N74" s="82">
        <v>2.23</v>
      </c>
      <c r="O74" s="83">
        <v>2.57</v>
      </c>
      <c r="P74" s="84"/>
      <c r="Q74" s="84">
        <f>(P74*$E74*$F74*$G74*$L74*$Q$11)</f>
        <v>0</v>
      </c>
      <c r="R74" s="84"/>
      <c r="S74" s="84">
        <f>(R74*$E74*$F74*$G74*$L74*$S$11)</f>
        <v>0</v>
      </c>
      <c r="T74" s="84">
        <v>20</v>
      </c>
      <c r="U74" s="84">
        <f>(T74*$E74*$F74*$G74*$L74*$U$11)</f>
        <v>881647.54999999993</v>
      </c>
      <c r="V74" s="84"/>
      <c r="W74" s="85">
        <f>(V74*$E74*$F74*$G74*$L74*$W$11)</f>
        <v>0</v>
      </c>
      <c r="X74" s="84"/>
      <c r="Y74" s="84">
        <f>(X74*$E74*$F74*$G74*$L74*$Y$11)</f>
        <v>0</v>
      </c>
      <c r="Z74" s="84"/>
      <c r="AA74" s="84"/>
      <c r="AB74" s="84"/>
      <c r="AC74" s="84">
        <f>(AB74*$E74*$F74*$G74*$L74*$AC$11)</f>
        <v>0</v>
      </c>
      <c r="AD74" s="84"/>
      <c r="AE74" s="84"/>
      <c r="AF74" s="84"/>
      <c r="AG74" s="84">
        <f>(AF74*$E74*$F74*$G74*$L74*$AG$11)</f>
        <v>0</v>
      </c>
      <c r="AH74" s="84"/>
      <c r="AI74" s="84"/>
      <c r="AJ74" s="86"/>
      <c r="AK74" s="84">
        <f>(AJ74*$E74*$F74*$G74*$L74*$AK$11)</f>
        <v>0</v>
      </c>
      <c r="AL74" s="84"/>
      <c r="AM74" s="85">
        <f>(AL74*$E74*$F74*$G74*$L74*$AM$11)</f>
        <v>0</v>
      </c>
      <c r="AN74" s="84"/>
      <c r="AO74" s="84">
        <f>(AN74*$E74*$F74*$G74*$L74*$AO$11)</f>
        <v>0</v>
      </c>
      <c r="AP74" s="84"/>
      <c r="AQ74" s="84">
        <f>(AP74*$E74*$F74*$G74*$M74*$AQ$11)</f>
        <v>0</v>
      </c>
      <c r="AR74" s="90"/>
      <c r="AS74" s="84">
        <f>(AR74*$E74*$F74*$G74*$M74*$AS$11)</f>
        <v>0</v>
      </c>
      <c r="AT74" s="84"/>
      <c r="AU74" s="89">
        <f>(AT74*$E74*$F74*$G74*$M74*$AU$11)</f>
        <v>0</v>
      </c>
      <c r="AV74" s="84"/>
      <c r="AW74" s="84">
        <f>(AV74*$E74*$F74*$G74*$L74*$AW$11)</f>
        <v>0</v>
      </c>
      <c r="AX74" s="84"/>
      <c r="AY74" s="84">
        <f>(AX74*$E74*$F74*$G74*$L74*$AY$11)</f>
        <v>0</v>
      </c>
      <c r="AZ74" s="84"/>
      <c r="BA74" s="84">
        <f>(AZ74*$E74*$F74*$G74*$L74*$BA$11)</f>
        <v>0</v>
      </c>
      <c r="BB74" s="84"/>
      <c r="BC74" s="84">
        <f>(BB74*$E74*$F74*$G74*$L74*$BC$11)</f>
        <v>0</v>
      </c>
      <c r="BD74" s="84"/>
      <c r="BE74" s="85">
        <f>(BD74*$E74*$F74*$G74*$L74*$BE$11)</f>
        <v>0</v>
      </c>
      <c r="BF74" s="84"/>
      <c r="BG74" s="85">
        <f>(BF74*$E74*$F74*$G74*$L74*$BG$11)</f>
        <v>0</v>
      </c>
      <c r="BH74" s="84"/>
      <c r="BI74" s="84">
        <f>(BH74*$E74*$F74*$G74*$L74*$BI$11)</f>
        <v>0</v>
      </c>
      <c r="BJ74" s="84"/>
      <c r="BK74" s="84">
        <f>(BJ74*$E74*$F74*$G74*$M74*$BK$11)</f>
        <v>0</v>
      </c>
      <c r="BL74" s="84"/>
      <c r="BM74" s="84">
        <f>(BL74*$E74*$F74*$G74*$M74*$BM$11)</f>
        <v>0</v>
      </c>
      <c r="BN74" s="84"/>
      <c r="BO74" s="85">
        <f>(BN74*$E74*$F74*$G74*$M74*$BO$11)</f>
        <v>0</v>
      </c>
      <c r="BP74" s="84"/>
      <c r="BQ74" s="84">
        <f>(BP74*$E74*$F74*$G74*$M74*$BQ$11)</f>
        <v>0</v>
      </c>
      <c r="BR74" s="84"/>
      <c r="BS74" s="84">
        <f>(BR74*$E74*$F74*$G74*$M74*$BS$11)</f>
        <v>0</v>
      </c>
      <c r="BT74" s="84"/>
      <c r="BU74" s="85">
        <f>(BT74*$E74*$F74*$G74*$M74*$BU$11)</f>
        <v>0</v>
      </c>
      <c r="BV74" s="84"/>
      <c r="BW74" s="89">
        <f>(BV74*$E74*$F74*$G74*$M74*$BW$11)</f>
        <v>0</v>
      </c>
      <c r="BX74" s="84"/>
      <c r="BY74" s="84">
        <f>(BX74*$E74*$F74*$G74*$L74*$BY$11)</f>
        <v>0</v>
      </c>
      <c r="BZ74" s="84"/>
      <c r="CA74" s="84">
        <f>(BZ74*$E74*$F74*$G74*$L74*$CA$11)</f>
        <v>0</v>
      </c>
      <c r="CB74" s="84"/>
      <c r="CC74" s="84">
        <f>(CB74*$E74*$F74*$G74*$L74*$CC$11)</f>
        <v>0</v>
      </c>
      <c r="CD74" s="84"/>
      <c r="CE74" s="84">
        <f>(CD74*$E74*$F74*$G74*$M74*$CE$11)</f>
        <v>0</v>
      </c>
      <c r="CF74" s="84"/>
      <c r="CG74" s="84"/>
      <c r="CH74" s="84"/>
      <c r="CI74" s="85">
        <f>(CH74*$E74*$F74*$G74*$L74*$CI$11)</f>
        <v>0</v>
      </c>
      <c r="CJ74" s="84"/>
      <c r="CK74" s="85">
        <f>(CJ74*$E74*$F74*$G74*$L74*$CK$11)</f>
        <v>0</v>
      </c>
      <c r="CL74" s="84"/>
      <c r="CM74" s="84">
        <f>(CL74*$E74*$F74*$G74*$L74*$CM$11)</f>
        <v>0</v>
      </c>
      <c r="CN74" s="84"/>
      <c r="CO74" s="84">
        <f>(CN74*$E74*$F74*$G74*$L74*$CO$11)</f>
        <v>0</v>
      </c>
      <c r="CP74" s="84"/>
      <c r="CQ74" s="84">
        <f>(CP74*$E74*$F74*$G74*$L74*$CQ$11)</f>
        <v>0</v>
      </c>
      <c r="CR74" s="84"/>
      <c r="CS74" s="84">
        <f>(CR74*$E74*$F74*$G74*$M74*$CS$11)</f>
        <v>0</v>
      </c>
      <c r="CT74" s="84"/>
      <c r="CU74" s="84">
        <f>(CT74*$E74*$F74*$G74*$M74*$CU$11)</f>
        <v>0</v>
      </c>
      <c r="CV74" s="84"/>
      <c r="CW74" s="84">
        <f>(CV74*$E74*$F74*$G74*$M74*$CW$11)</f>
        <v>0</v>
      </c>
      <c r="CX74" s="90"/>
      <c r="CY74" s="84">
        <f>(CX74*$E74*$F74*$G74*$M74*$CY$11)</f>
        <v>0</v>
      </c>
      <c r="CZ74" s="84"/>
      <c r="DA74" s="89">
        <f>(CZ74*$E74*$F74*$G74*$M74*DA$11)</f>
        <v>0</v>
      </c>
      <c r="DB74" s="84"/>
      <c r="DC74" s="84">
        <f>(DB74*$E74*$F74*$G74*$M74*$DC$11)</f>
        <v>0</v>
      </c>
      <c r="DD74" s="91"/>
      <c r="DE74" s="84">
        <f>(DD74*$E74*$F74*$G74*$M74*$BU$11)</f>
        <v>0</v>
      </c>
      <c r="DF74" s="84"/>
      <c r="DG74" s="84">
        <f>(DF74*$E74*$F74*$G74*$M74*$DG$11)</f>
        <v>0</v>
      </c>
      <c r="DH74" s="84"/>
      <c r="DI74" s="84">
        <f>(DH74*$E74*$F74*$G74*$N74*$DI$11)</f>
        <v>0</v>
      </c>
      <c r="DJ74" s="84"/>
      <c r="DK74" s="92">
        <f>(DJ74*$E74*$F74*$G74*$O74*$DK$11)</f>
        <v>0</v>
      </c>
      <c r="DL74" s="89"/>
      <c r="DM74" s="89"/>
      <c r="DN74" s="85">
        <f t="shared" si="207"/>
        <v>20</v>
      </c>
      <c r="DO74" s="85">
        <f t="shared" si="207"/>
        <v>881647.54999999993</v>
      </c>
    </row>
    <row r="75" spans="1:119" ht="15.75" customHeight="1" x14ac:dyDescent="0.25">
      <c r="A75" s="73"/>
      <c r="B75" s="78">
        <v>52</v>
      </c>
      <c r="C75" s="79" t="s">
        <v>241</v>
      </c>
      <c r="D75" s="109" t="s">
        <v>242</v>
      </c>
      <c r="E75" s="74">
        <v>25969</v>
      </c>
      <c r="F75" s="81">
        <v>0.88</v>
      </c>
      <c r="G75" s="76">
        <v>1</v>
      </c>
      <c r="H75" s="77"/>
      <c r="I75" s="77"/>
      <c r="J75" s="77"/>
      <c r="K75" s="51"/>
      <c r="L75" s="82">
        <v>1.4</v>
      </c>
      <c r="M75" s="82">
        <v>1.68</v>
      </c>
      <c r="N75" s="82">
        <v>2.23</v>
      </c>
      <c r="O75" s="83">
        <v>2.57</v>
      </c>
      <c r="P75" s="84"/>
      <c r="Q75" s="84">
        <f>(P75*$E75*$F75*$G75*$L75)</f>
        <v>0</v>
      </c>
      <c r="R75" s="84"/>
      <c r="S75" s="89">
        <f>(R75*$E75*$F75*$G75*$L75)</f>
        <v>0</v>
      </c>
      <c r="T75" s="84">
        <v>200</v>
      </c>
      <c r="U75" s="84">
        <f>(T75*$E75*$F75*$G75*$L75)</f>
        <v>6398761.5999999996</v>
      </c>
      <c r="V75" s="84"/>
      <c r="W75" s="84">
        <f>(V75*$E75*$F75*$G75*$L75)</f>
        <v>0</v>
      </c>
      <c r="X75" s="84"/>
      <c r="Y75" s="84">
        <f>(X75*$E75*$F75*$G75*$L75)</f>
        <v>0</v>
      </c>
      <c r="Z75" s="84"/>
      <c r="AA75" s="84"/>
      <c r="AB75" s="84"/>
      <c r="AC75" s="84">
        <f>(AB75*$E75*$F75*$G75*$L75)</f>
        <v>0</v>
      </c>
      <c r="AD75" s="84"/>
      <c r="AE75" s="84"/>
      <c r="AF75" s="84"/>
      <c r="AG75" s="84">
        <f>(AF75*$E75*$F75*$G75*$L75)</f>
        <v>0</v>
      </c>
      <c r="AH75" s="84"/>
      <c r="AI75" s="84"/>
      <c r="AJ75" s="86"/>
      <c r="AK75" s="84">
        <f>(AJ75*$E75*$F75*$G75*$L75)</f>
        <v>0</v>
      </c>
      <c r="AL75" s="84"/>
      <c r="AM75" s="84">
        <f>(AL75*$E75*$F75*$G75*$L75)</f>
        <v>0</v>
      </c>
      <c r="AN75" s="84"/>
      <c r="AO75" s="84">
        <f>(AN75*$E75*$F75*$G75*$L75)</f>
        <v>0</v>
      </c>
      <c r="AP75" s="84">
        <v>100</v>
      </c>
      <c r="AQ75" s="85">
        <f>(AP75*$E75*$F75*$G75*$M75)</f>
        <v>3839256.96</v>
      </c>
      <c r="AR75" s="90"/>
      <c r="AS75" s="84">
        <f>(AR75*$E75*$F75*$G75*$M75)</f>
        <v>0</v>
      </c>
      <c r="AT75" s="84"/>
      <c r="AU75" s="89">
        <f>(AT75*$E75*$F75*$G75*$M75)</f>
        <v>0</v>
      </c>
      <c r="AV75" s="108"/>
      <c r="AW75" s="84">
        <f>(AV75*$E75*$F75*$G75*$L75*$AK$11)</f>
        <v>0</v>
      </c>
      <c r="AX75" s="84"/>
      <c r="AY75" s="84">
        <f>(AX75*$E75*$F75*$G75*$L75*AY$11)</f>
        <v>0</v>
      </c>
      <c r="AZ75" s="84"/>
      <c r="BA75" s="84">
        <f>(AZ75*$E75*$F75*$G75*$L75*BA$11)</f>
        <v>0</v>
      </c>
      <c r="BB75" s="84"/>
      <c r="BC75" s="84">
        <f>(BB75*$E75*$F75*$G75*$L75)</f>
        <v>0</v>
      </c>
      <c r="BD75" s="84"/>
      <c r="BE75" s="84">
        <f t="shared" ref="BE75" si="209">(BD75*$E75*$F75*$G75*$L75)</f>
        <v>0</v>
      </c>
      <c r="BF75" s="84"/>
      <c r="BG75" s="84"/>
      <c r="BH75" s="84"/>
      <c r="BI75" s="84">
        <f>(BH75*$E75*$F75*$G75*$L75)</f>
        <v>0</v>
      </c>
      <c r="BJ75" s="84"/>
      <c r="BK75" s="84">
        <f>(BJ75*$E75*$F75*$G75*$M75)</f>
        <v>0</v>
      </c>
      <c r="BL75" s="84"/>
      <c r="BM75" s="84">
        <f>(BL75*$E75*$F75*$G75*$M75)</f>
        <v>0</v>
      </c>
      <c r="BN75" s="84"/>
      <c r="BO75" s="84">
        <f>(BN75*$E75*$F75*$G75*$M75)</f>
        <v>0</v>
      </c>
      <c r="BP75" s="84">
        <v>1</v>
      </c>
      <c r="BQ75" s="84">
        <f>(BP75*$E75*$F75*$G75*$M75)</f>
        <v>38392.569600000003</v>
      </c>
      <c r="BR75" s="84"/>
      <c r="BS75" s="84">
        <f>(BR75*$E75*$F75*$G75*$M75)</f>
        <v>0</v>
      </c>
      <c r="BT75" s="84">
        <v>4</v>
      </c>
      <c r="BU75" s="84">
        <f>(BT75*$E75*$F75*$G75*$M75)</f>
        <v>153570.27840000001</v>
      </c>
      <c r="BV75" s="84">
        <v>2</v>
      </c>
      <c r="BW75" s="89">
        <f>(BV75*$E75*$F75*$G75*$M75)</f>
        <v>76785.139200000005</v>
      </c>
      <c r="BX75" s="84"/>
      <c r="BY75" s="84">
        <f>(BX75*$E75*$F75*$G75*$L75)</f>
        <v>0</v>
      </c>
      <c r="BZ75" s="84"/>
      <c r="CA75" s="85">
        <f>(BZ75*$E75*$F75*$G75*$L75)</f>
        <v>0</v>
      </c>
      <c r="CB75" s="84"/>
      <c r="CC75" s="84">
        <f>(CB75*$E75*$F75*$G75*$L75)</f>
        <v>0</v>
      </c>
      <c r="CD75" s="84">
        <v>1</v>
      </c>
      <c r="CE75" s="84">
        <f>(CD75*$E75*$F75*$G75*$M75)</f>
        <v>38392.569600000003</v>
      </c>
      <c r="CF75" s="84"/>
      <c r="CG75" s="84"/>
      <c r="CH75" s="84"/>
      <c r="CI75" s="84">
        <f>(CH75*$E75*$F75*$G75*$L75)</f>
        <v>0</v>
      </c>
      <c r="CJ75" s="84"/>
      <c r="CK75" s="84">
        <f>(CJ75*$E75*$F75*$G75*$L75)</f>
        <v>0</v>
      </c>
      <c r="CL75" s="84">
        <v>10</v>
      </c>
      <c r="CM75" s="84">
        <f>(CL75*$E75*$F75*$G75*$L75)</f>
        <v>319938.08</v>
      </c>
      <c r="CN75" s="84">
        <v>3</v>
      </c>
      <c r="CO75" s="84">
        <f>(CN75*$E75*$F75*$G75*$L75)</f>
        <v>95981.423999999999</v>
      </c>
      <c r="CP75" s="84"/>
      <c r="CQ75" s="84">
        <f>(CP75*$E75*$F75*$G75*$L75)</f>
        <v>0</v>
      </c>
      <c r="CR75" s="84">
        <v>19</v>
      </c>
      <c r="CS75" s="84">
        <f>(CR75*$E75*$F75*$G75*$M75)</f>
        <v>729458.82239999995</v>
      </c>
      <c r="CT75" s="84">
        <v>3</v>
      </c>
      <c r="CU75" s="84">
        <f>(CT75*$E75*$F75*$G75*$M75)</f>
        <v>115177.70880000001</v>
      </c>
      <c r="CV75" s="84"/>
      <c r="CW75" s="84">
        <f>(CV75*$E75*$F75*$G75*$M75)</f>
        <v>0</v>
      </c>
      <c r="CX75" s="90"/>
      <c r="CY75" s="84">
        <f>(CX75*$E75*$F75*$G75*$M75)</f>
        <v>0</v>
      </c>
      <c r="CZ75" s="84"/>
      <c r="DA75" s="89">
        <f>(CZ75*$E75*$F75*$G75*$M75)</f>
        <v>0</v>
      </c>
      <c r="DB75" s="84"/>
      <c r="DC75" s="84"/>
      <c r="DD75" s="91"/>
      <c r="DE75" s="84">
        <f>(DD75*$E75*$F75*$G75*$M75)</f>
        <v>0</v>
      </c>
      <c r="DF75" s="84">
        <v>2</v>
      </c>
      <c r="DG75" s="84">
        <f>(DF75*$E75*$F75*$G75*$M75)</f>
        <v>76785.139200000005</v>
      </c>
      <c r="DH75" s="84"/>
      <c r="DI75" s="84">
        <f>(DH75*$E75*$F75*$G75*$N75)</f>
        <v>0</v>
      </c>
      <c r="DJ75" s="84"/>
      <c r="DK75" s="89">
        <f>(DJ75*$E75*$F75*$G75*$O75)</f>
        <v>0</v>
      </c>
      <c r="DL75" s="89"/>
      <c r="DM75" s="89"/>
      <c r="DN75" s="85">
        <f t="shared" si="207"/>
        <v>345</v>
      </c>
      <c r="DO75" s="85">
        <f t="shared" si="207"/>
        <v>11882500.291199997</v>
      </c>
    </row>
    <row r="76" spans="1:119" ht="15.75" customHeight="1" x14ac:dyDescent="0.25">
      <c r="A76" s="73"/>
      <c r="B76" s="78">
        <v>53</v>
      </c>
      <c r="C76" s="79" t="s">
        <v>243</v>
      </c>
      <c r="D76" s="109" t="s">
        <v>244</v>
      </c>
      <c r="E76" s="74">
        <v>25969</v>
      </c>
      <c r="F76" s="81">
        <v>1.05</v>
      </c>
      <c r="G76" s="76">
        <v>1</v>
      </c>
      <c r="H76" s="77"/>
      <c r="I76" s="77"/>
      <c r="J76" s="77"/>
      <c r="K76" s="51"/>
      <c r="L76" s="82">
        <v>1.4</v>
      </c>
      <c r="M76" s="82">
        <v>1.68</v>
      </c>
      <c r="N76" s="82">
        <v>2.23</v>
      </c>
      <c r="O76" s="83">
        <v>2.57</v>
      </c>
      <c r="P76" s="84"/>
      <c r="Q76" s="84">
        <f>(P76*$E76*$F76*$G76*$L76*$Q$11)</f>
        <v>0</v>
      </c>
      <c r="R76" s="84"/>
      <c r="S76" s="84">
        <f>(R76*$E76*$F76*$G76*$L76*$S$11)</f>
        <v>0</v>
      </c>
      <c r="T76" s="84">
        <v>10</v>
      </c>
      <c r="U76" s="84">
        <f>(T76*$E76*$F76*$G76*$L76*$U$11)</f>
        <v>477180.375</v>
      </c>
      <c r="V76" s="84"/>
      <c r="W76" s="85">
        <f>(V76*$E76*$F76*$G76*$L76*$W$11)</f>
        <v>0</v>
      </c>
      <c r="X76" s="84"/>
      <c r="Y76" s="84">
        <f>(X76*$E76*$F76*$G76*$L76*$Y$11)</f>
        <v>0</v>
      </c>
      <c r="Z76" s="84"/>
      <c r="AA76" s="84"/>
      <c r="AB76" s="84"/>
      <c r="AC76" s="84">
        <f>(AB76*$E76*$F76*$G76*$L76*$AC$11)</f>
        <v>0</v>
      </c>
      <c r="AD76" s="84"/>
      <c r="AE76" s="84"/>
      <c r="AF76" s="84"/>
      <c r="AG76" s="84">
        <f>(AF76*$E76*$F76*$G76*$L76*$AG$11)</f>
        <v>0</v>
      </c>
      <c r="AH76" s="84"/>
      <c r="AI76" s="84"/>
      <c r="AJ76" s="86"/>
      <c r="AK76" s="84">
        <f>(AJ76*$E76*$F76*$G76*$L76*$AK$11)</f>
        <v>0</v>
      </c>
      <c r="AL76" s="84"/>
      <c r="AM76" s="85">
        <f>(AL76*$E76*$F76*$G76*$L76*$AM$11)</f>
        <v>0</v>
      </c>
      <c r="AN76" s="84"/>
      <c r="AO76" s="84">
        <f>(AN76*$E76*$F76*$G76*$L76*$AO$11)</f>
        <v>0</v>
      </c>
      <c r="AP76" s="84">
        <v>1</v>
      </c>
      <c r="AQ76" s="84">
        <f>(AP76*$E76*$F76*$G76*$M76*$AQ$11)</f>
        <v>50390.247600000002</v>
      </c>
      <c r="AR76" s="90"/>
      <c r="AS76" s="84">
        <f>(AR76*$E76*$F76*$G76*$M76*$AS$11)</f>
        <v>0</v>
      </c>
      <c r="AT76" s="84"/>
      <c r="AU76" s="89">
        <f>(AT76*$E76*$F76*$G76*$M76*$AU$11)</f>
        <v>0</v>
      </c>
      <c r="AV76" s="84"/>
      <c r="AW76" s="84">
        <f>(AV76*$E76*$F76*$G76*$L76*$AW$11)</f>
        <v>0</v>
      </c>
      <c r="AX76" s="84"/>
      <c r="AY76" s="84">
        <f>(AX76*$E76*$F76*$G76*$L76*$AY$11)</f>
        <v>0</v>
      </c>
      <c r="AZ76" s="84"/>
      <c r="BA76" s="84">
        <f>(AZ76*$E76*$F76*$G76*$L76*$BA$11)</f>
        <v>0</v>
      </c>
      <c r="BB76" s="84"/>
      <c r="BC76" s="84">
        <f>(BB76*$E76*$F76*$G76*$L76*$BC$11)</f>
        <v>0</v>
      </c>
      <c r="BD76" s="84"/>
      <c r="BE76" s="85">
        <f>(BD76*$E76*$F76*$G76*$L76*$BE$11)</f>
        <v>0</v>
      </c>
      <c r="BF76" s="84"/>
      <c r="BG76" s="85">
        <f>(BF76*$E76*$F76*$G76*$L76*$BG$11)</f>
        <v>0</v>
      </c>
      <c r="BH76" s="84"/>
      <c r="BI76" s="84">
        <f>(BH76*$E76*$F76*$G76*$L76*$BI$11)</f>
        <v>0</v>
      </c>
      <c r="BJ76" s="84"/>
      <c r="BK76" s="84">
        <f>(BJ76*$E76*$F76*$G76*$M76*$BK$11)</f>
        <v>0</v>
      </c>
      <c r="BL76" s="84"/>
      <c r="BM76" s="84">
        <f>(BL76*$E76*$F76*$G76*$M76*$BM$11)</f>
        <v>0</v>
      </c>
      <c r="BN76" s="84"/>
      <c r="BO76" s="85">
        <f>(BN76*$E76*$F76*$G76*$M76*$BO$11)</f>
        <v>0</v>
      </c>
      <c r="BP76" s="84"/>
      <c r="BQ76" s="84">
        <f>(BP76*$E76*$F76*$G76*$M76*$BQ$11)</f>
        <v>0</v>
      </c>
      <c r="BR76" s="84"/>
      <c r="BS76" s="84">
        <f>(BR76*$E76*$F76*$G76*$M76*$BS$11)</f>
        <v>0</v>
      </c>
      <c r="BT76" s="84"/>
      <c r="BU76" s="85">
        <f>(BT76*$E76*$F76*$G76*$M76*$BU$11)</f>
        <v>0</v>
      </c>
      <c r="BV76" s="84"/>
      <c r="BW76" s="89">
        <f>(BV76*$E76*$F76*$G76*$M76*$BW$11)</f>
        <v>0</v>
      </c>
      <c r="BX76" s="84"/>
      <c r="BY76" s="84">
        <f>(BX76*$E76*$F76*$G76*$L76*$BY$11)</f>
        <v>0</v>
      </c>
      <c r="BZ76" s="84"/>
      <c r="CA76" s="84">
        <f>(BZ76*$E76*$F76*$G76*$L76*$CA$11)</f>
        <v>0</v>
      </c>
      <c r="CB76" s="84"/>
      <c r="CC76" s="84">
        <f>(CB76*$E76*$F76*$G76*$L76*$CC$11)</f>
        <v>0</v>
      </c>
      <c r="CD76" s="84"/>
      <c r="CE76" s="84">
        <f>(CD76*$E76*$F76*$G76*$M76*$CE$11)</f>
        <v>0</v>
      </c>
      <c r="CF76" s="84"/>
      <c r="CG76" s="84"/>
      <c r="CH76" s="84"/>
      <c r="CI76" s="85">
        <f>(CH76*$E76*$F76*$G76*$L76*$CI$11)</f>
        <v>0</v>
      </c>
      <c r="CJ76" s="84"/>
      <c r="CK76" s="85">
        <f>(CJ76*$E76*$F76*$G76*$L76*$CK$11)</f>
        <v>0</v>
      </c>
      <c r="CL76" s="84"/>
      <c r="CM76" s="84">
        <f>(CL76*$E76*$F76*$G76*$L76*$CM$11)</f>
        <v>0</v>
      </c>
      <c r="CN76" s="84"/>
      <c r="CO76" s="84">
        <f>(CN76*$E76*$F76*$G76*$L76*$CO$11)</f>
        <v>0</v>
      </c>
      <c r="CP76" s="84"/>
      <c r="CQ76" s="84">
        <f>(CP76*$E76*$F76*$G76*$L76*$CQ$11)</f>
        <v>0</v>
      </c>
      <c r="CR76" s="84"/>
      <c r="CS76" s="84">
        <f>(CR76*$E76*$F76*$G76*$M76*$CS$11)</f>
        <v>0</v>
      </c>
      <c r="CT76" s="84"/>
      <c r="CU76" s="84">
        <f>(CT76*$E76*$F76*$G76*$M76*$CU$11)</f>
        <v>0</v>
      </c>
      <c r="CV76" s="84"/>
      <c r="CW76" s="84">
        <f>(CV76*$E76*$F76*$G76*$M76*$CW$11)</f>
        <v>0</v>
      </c>
      <c r="CX76" s="90"/>
      <c r="CY76" s="84">
        <f>(CX76*$E76*$F76*$G76*$M76*$CY$11)</f>
        <v>0</v>
      </c>
      <c r="CZ76" s="84"/>
      <c r="DA76" s="89">
        <f t="shared" ref="DA76:DA77" si="210">(CZ76*$E76*$F76*$G76*$M76*DA$11)</f>
        <v>0</v>
      </c>
      <c r="DB76" s="84"/>
      <c r="DC76" s="84">
        <f>(DB76*$E76*$F76*$G76*$M76*$DC$11)</f>
        <v>0</v>
      </c>
      <c r="DD76" s="91"/>
      <c r="DE76" s="84">
        <f>(DD76*$E76*$F76*$G76*$M76*$BU$11)</f>
        <v>0</v>
      </c>
      <c r="DF76" s="84"/>
      <c r="DG76" s="84">
        <f>(DF76*$E76*$F76*$G76*$M76*$DG$11)</f>
        <v>0</v>
      </c>
      <c r="DH76" s="84"/>
      <c r="DI76" s="84">
        <f>(DH76*$E76*$F76*$G76*$N76*$DI$11)</f>
        <v>0</v>
      </c>
      <c r="DJ76" s="84"/>
      <c r="DK76" s="92">
        <f>(DJ76*$E76*$F76*$G76*$O76*$DK$11)</f>
        <v>0</v>
      </c>
      <c r="DL76" s="89"/>
      <c r="DM76" s="89"/>
      <c r="DN76" s="85">
        <f t="shared" si="207"/>
        <v>11</v>
      </c>
      <c r="DO76" s="85">
        <f t="shared" si="207"/>
        <v>527570.6226</v>
      </c>
    </row>
    <row r="77" spans="1:119" ht="15.75" customHeight="1" x14ac:dyDescent="0.25">
      <c r="A77" s="73"/>
      <c r="B77" s="78">
        <v>54</v>
      </c>
      <c r="C77" s="79" t="s">
        <v>245</v>
      </c>
      <c r="D77" s="109" t="s">
        <v>246</v>
      </c>
      <c r="E77" s="74">
        <v>25969</v>
      </c>
      <c r="F77" s="81">
        <v>1.25</v>
      </c>
      <c r="G77" s="76">
        <v>1</v>
      </c>
      <c r="H77" s="77"/>
      <c r="I77" s="77"/>
      <c r="J77" s="77"/>
      <c r="K77" s="51"/>
      <c r="L77" s="82">
        <v>1.4</v>
      </c>
      <c r="M77" s="82">
        <v>1.68</v>
      </c>
      <c r="N77" s="82">
        <v>2.23</v>
      </c>
      <c r="O77" s="83">
        <v>2.57</v>
      </c>
      <c r="P77" s="84"/>
      <c r="Q77" s="84">
        <f>(P77*$E77*$F77*$G77*$L77*$Q$11)</f>
        <v>0</v>
      </c>
      <c r="R77" s="84"/>
      <c r="S77" s="84">
        <f>(R77*$E77*$F77*$G77*$L77*$S$11)</f>
        <v>0</v>
      </c>
      <c r="T77" s="84">
        <v>10</v>
      </c>
      <c r="U77" s="84">
        <f>(T77*$E77*$F77*$G77*$L77*$U$11)</f>
        <v>568071.875</v>
      </c>
      <c r="V77" s="84"/>
      <c r="W77" s="85">
        <f>(V77*$E77*$F77*$G77*$L77*$W$11)</f>
        <v>0</v>
      </c>
      <c r="X77" s="84"/>
      <c r="Y77" s="84">
        <f>(X77*$E77*$F77*$G77*$L77*$Y$11)</f>
        <v>0</v>
      </c>
      <c r="Z77" s="84"/>
      <c r="AA77" s="84"/>
      <c r="AB77" s="84"/>
      <c r="AC77" s="84">
        <f>(AB77*$E77*$F77*$G77*$L77*$AC$11)</f>
        <v>0</v>
      </c>
      <c r="AD77" s="84"/>
      <c r="AE77" s="84"/>
      <c r="AF77" s="84"/>
      <c r="AG77" s="84">
        <f>(AF77*$E77*$F77*$G77*$L77*$AG$11)</f>
        <v>0</v>
      </c>
      <c r="AH77" s="84"/>
      <c r="AI77" s="84"/>
      <c r="AJ77" s="86"/>
      <c r="AK77" s="84">
        <f>(AJ77*$E77*$F77*$G77*$L77*$AK$11)</f>
        <v>0</v>
      </c>
      <c r="AL77" s="84"/>
      <c r="AM77" s="85">
        <f>(AL77*$E77*$F77*$G77*$L77*$AM$11)</f>
        <v>0</v>
      </c>
      <c r="AN77" s="84"/>
      <c r="AO77" s="84">
        <f>(AN77*$E77*$F77*$G77*$L77*$AO$11)</f>
        <v>0</v>
      </c>
      <c r="AP77" s="84"/>
      <c r="AQ77" s="84">
        <f>(AP77*$E77*$F77*$G77*$M77*$AQ$11)</f>
        <v>0</v>
      </c>
      <c r="AR77" s="90"/>
      <c r="AS77" s="84">
        <f>(AR77*$E77*$F77*$G77*$M77*$AS$11)</f>
        <v>0</v>
      </c>
      <c r="AT77" s="84"/>
      <c r="AU77" s="89">
        <f>(AT77*$E77*$F77*$G77*$M77*$AU$11)</f>
        <v>0</v>
      </c>
      <c r="AV77" s="84"/>
      <c r="AW77" s="84">
        <f>(AV77*$E77*$F77*$G77*$L77*$AW$11)</f>
        <v>0</v>
      </c>
      <c r="AX77" s="84"/>
      <c r="AY77" s="84">
        <f>(AX77*$E77*$F77*$G77*$L77*$AY$11)</f>
        <v>0</v>
      </c>
      <c r="AZ77" s="84"/>
      <c r="BA77" s="84">
        <f>(AZ77*$E77*$F77*$G77*$L77*$BA$11)</f>
        <v>0</v>
      </c>
      <c r="BB77" s="84"/>
      <c r="BC77" s="84">
        <f>(BB77*$E77*$F77*$G77*$L77*$BC$11)</f>
        <v>0</v>
      </c>
      <c r="BD77" s="84"/>
      <c r="BE77" s="85">
        <f>(BD77*$E77*$F77*$G77*$L77*$BE$11)</f>
        <v>0</v>
      </c>
      <c r="BF77" s="84"/>
      <c r="BG77" s="85">
        <f>(BF77*$E77*$F77*$G77*$L77*$BG$11)</f>
        <v>0</v>
      </c>
      <c r="BH77" s="84"/>
      <c r="BI77" s="84">
        <f>(BH77*$E77*$F77*$G77*$L77*$BI$11)</f>
        <v>0</v>
      </c>
      <c r="BJ77" s="84"/>
      <c r="BK77" s="84">
        <f>(BJ77*$E77*$F77*$G77*$M77*$BK$11)</f>
        <v>0</v>
      </c>
      <c r="BL77" s="84"/>
      <c r="BM77" s="84">
        <f>(BL77*$E77*$F77*$G77*$M77*$BM$11)</f>
        <v>0</v>
      </c>
      <c r="BN77" s="84"/>
      <c r="BO77" s="85">
        <f>(BN77*$E77*$F77*$G77*$M77*$BO$11)</f>
        <v>0</v>
      </c>
      <c r="BP77" s="84"/>
      <c r="BQ77" s="84">
        <f>(BP77*$E77*$F77*$G77*$M77*$BQ$11)</f>
        <v>0</v>
      </c>
      <c r="BR77" s="84"/>
      <c r="BS77" s="84">
        <f>(BR77*$E77*$F77*$G77*$M77*$BS$11)</f>
        <v>0</v>
      </c>
      <c r="BT77" s="84"/>
      <c r="BU77" s="85">
        <f>(BT77*$E77*$F77*$G77*$M77*$BU$11)</f>
        <v>0</v>
      </c>
      <c r="BV77" s="84"/>
      <c r="BW77" s="89">
        <f>(BV77*$E77*$F77*$G77*$M77*$BW$11)</f>
        <v>0</v>
      </c>
      <c r="BX77" s="84"/>
      <c r="BY77" s="84">
        <f>(BX77*$E77*$F77*$G77*$L77*$BY$11)</f>
        <v>0</v>
      </c>
      <c r="BZ77" s="84"/>
      <c r="CA77" s="84">
        <f>(BZ77*$E77*$F77*$G77*$L77*$CA$11)</f>
        <v>0</v>
      </c>
      <c r="CB77" s="84"/>
      <c r="CC77" s="84">
        <f>(CB77*$E77*$F77*$G77*$L77*$CC$11)</f>
        <v>0</v>
      </c>
      <c r="CD77" s="84"/>
      <c r="CE77" s="84">
        <f>(CD77*$E77*$F77*$G77*$M77*$CE$11)</f>
        <v>0</v>
      </c>
      <c r="CF77" s="84"/>
      <c r="CG77" s="84"/>
      <c r="CH77" s="84"/>
      <c r="CI77" s="85">
        <f>(CH77*$E77*$F77*$G77*$L77*$CI$11)</f>
        <v>0</v>
      </c>
      <c r="CJ77" s="84"/>
      <c r="CK77" s="85">
        <f>(CJ77*$E77*$F77*$G77*$L77*$CK$11)</f>
        <v>0</v>
      </c>
      <c r="CL77" s="84"/>
      <c r="CM77" s="84">
        <f>(CL77*$E77*$F77*$G77*$L77*$CM$11)</f>
        <v>0</v>
      </c>
      <c r="CN77" s="84"/>
      <c r="CO77" s="84">
        <f>(CN77*$E77*$F77*$G77*$L77*$CO$11)</f>
        <v>0</v>
      </c>
      <c r="CP77" s="84"/>
      <c r="CQ77" s="84">
        <f>(CP77*$E77*$F77*$G77*$L77*$CQ$11)</f>
        <v>0</v>
      </c>
      <c r="CR77" s="84"/>
      <c r="CS77" s="84">
        <f>(CR77*$E77*$F77*$G77*$M77*$CS$11)</f>
        <v>0</v>
      </c>
      <c r="CT77" s="84"/>
      <c r="CU77" s="84">
        <f>(CT77*$E77*$F77*$G77*$M77*$CU$11)</f>
        <v>0</v>
      </c>
      <c r="CV77" s="84"/>
      <c r="CW77" s="84">
        <f>(CV77*$E77*$F77*$G77*$M77*$CW$11)</f>
        <v>0</v>
      </c>
      <c r="CX77" s="90"/>
      <c r="CY77" s="84">
        <f>(CX77*$E77*$F77*$G77*$M77*$CY$11)</f>
        <v>0</v>
      </c>
      <c r="CZ77" s="84"/>
      <c r="DA77" s="89">
        <f t="shared" si="210"/>
        <v>0</v>
      </c>
      <c r="DB77" s="84"/>
      <c r="DC77" s="84">
        <f>(DB77*$E77*$F77*$G77*$M77*$DC$11)</f>
        <v>0</v>
      </c>
      <c r="DD77" s="91"/>
      <c r="DE77" s="84">
        <f>(DD77*$E77*$F77*$G77*$M77*$BU$11)</f>
        <v>0</v>
      </c>
      <c r="DF77" s="84"/>
      <c r="DG77" s="84">
        <f>(DF77*$E77*$F77*$G77*$M77*$DG$11)</f>
        <v>0</v>
      </c>
      <c r="DH77" s="84"/>
      <c r="DI77" s="84">
        <f>(DH77*$E77*$F77*$G77*$N77*$DI$11)</f>
        <v>0</v>
      </c>
      <c r="DJ77" s="84"/>
      <c r="DK77" s="92">
        <f>(DJ77*$E77*$F77*$G77*$O77*$DK$11)</f>
        <v>0</v>
      </c>
      <c r="DL77" s="89"/>
      <c r="DM77" s="89"/>
      <c r="DN77" s="85">
        <f t="shared" si="207"/>
        <v>10</v>
      </c>
      <c r="DO77" s="85">
        <f t="shared" si="207"/>
        <v>568071.875</v>
      </c>
    </row>
    <row r="78" spans="1:119" ht="15.75" customHeight="1" x14ac:dyDescent="0.25">
      <c r="A78" s="196">
        <v>11</v>
      </c>
      <c r="B78" s="211"/>
      <c r="C78" s="212"/>
      <c r="D78" s="214" t="s">
        <v>247</v>
      </c>
      <c r="E78" s="200">
        <v>25969</v>
      </c>
      <c r="F78" s="213">
        <v>1.48</v>
      </c>
      <c r="G78" s="207"/>
      <c r="H78" s="77"/>
      <c r="I78" s="77"/>
      <c r="J78" s="77"/>
      <c r="K78" s="208"/>
      <c r="L78" s="209">
        <v>1.4</v>
      </c>
      <c r="M78" s="209">
        <v>1.68</v>
      </c>
      <c r="N78" s="209">
        <v>2.23</v>
      </c>
      <c r="O78" s="210">
        <v>2.57</v>
      </c>
      <c r="P78" s="206">
        <f t="shared" ref="P78:CA78" si="211">SUM(P79:P82)</f>
        <v>0</v>
      </c>
      <c r="Q78" s="206">
        <f t="shared" si="211"/>
        <v>0</v>
      </c>
      <c r="R78" s="206">
        <f t="shared" si="211"/>
        <v>0</v>
      </c>
      <c r="S78" s="206">
        <f t="shared" si="211"/>
        <v>0</v>
      </c>
      <c r="T78" s="206">
        <f t="shared" si="211"/>
        <v>442</v>
      </c>
      <c r="U78" s="206">
        <f t="shared" si="211"/>
        <v>33181759.904999994</v>
      </c>
      <c r="V78" s="206">
        <f t="shared" si="211"/>
        <v>0</v>
      </c>
      <c r="W78" s="206">
        <f t="shared" si="211"/>
        <v>0</v>
      </c>
      <c r="X78" s="206">
        <f t="shared" si="211"/>
        <v>0</v>
      </c>
      <c r="Y78" s="206">
        <f t="shared" si="211"/>
        <v>0</v>
      </c>
      <c r="Z78" s="206">
        <f t="shared" si="211"/>
        <v>0</v>
      </c>
      <c r="AA78" s="206">
        <f t="shared" si="211"/>
        <v>0</v>
      </c>
      <c r="AB78" s="206">
        <f t="shared" si="211"/>
        <v>0</v>
      </c>
      <c r="AC78" s="206">
        <f t="shared" si="211"/>
        <v>0</v>
      </c>
      <c r="AD78" s="206">
        <f t="shared" si="211"/>
        <v>0</v>
      </c>
      <c r="AE78" s="206">
        <f t="shared" si="211"/>
        <v>0</v>
      </c>
      <c r="AF78" s="206">
        <f t="shared" si="211"/>
        <v>0</v>
      </c>
      <c r="AG78" s="206">
        <f t="shared" si="211"/>
        <v>0</v>
      </c>
      <c r="AH78" s="206">
        <f t="shared" si="211"/>
        <v>0</v>
      </c>
      <c r="AI78" s="206">
        <f t="shared" si="211"/>
        <v>0</v>
      </c>
      <c r="AJ78" s="206">
        <f t="shared" si="211"/>
        <v>0</v>
      </c>
      <c r="AK78" s="206">
        <f t="shared" si="211"/>
        <v>0</v>
      </c>
      <c r="AL78" s="206">
        <f t="shared" si="211"/>
        <v>0</v>
      </c>
      <c r="AM78" s="206">
        <f t="shared" si="211"/>
        <v>0</v>
      </c>
      <c r="AN78" s="206">
        <f t="shared" si="211"/>
        <v>0</v>
      </c>
      <c r="AO78" s="206">
        <f t="shared" si="211"/>
        <v>0</v>
      </c>
      <c r="AP78" s="206">
        <f t="shared" si="211"/>
        <v>6</v>
      </c>
      <c r="AQ78" s="206">
        <f t="shared" si="211"/>
        <v>434795.85072000005</v>
      </c>
      <c r="AR78" s="206">
        <f t="shared" si="211"/>
        <v>0</v>
      </c>
      <c r="AS78" s="206">
        <f t="shared" si="211"/>
        <v>0</v>
      </c>
      <c r="AT78" s="206">
        <f t="shared" si="211"/>
        <v>2</v>
      </c>
      <c r="AU78" s="206">
        <f t="shared" si="211"/>
        <v>144931.95024000001</v>
      </c>
      <c r="AV78" s="206">
        <f t="shared" si="211"/>
        <v>0</v>
      </c>
      <c r="AW78" s="206">
        <f t="shared" si="211"/>
        <v>0</v>
      </c>
      <c r="AX78" s="206">
        <f t="shared" si="211"/>
        <v>0</v>
      </c>
      <c r="AY78" s="206">
        <f t="shared" si="211"/>
        <v>0</v>
      </c>
      <c r="AZ78" s="206">
        <f t="shared" si="211"/>
        <v>0</v>
      </c>
      <c r="BA78" s="206">
        <f t="shared" si="211"/>
        <v>0</v>
      </c>
      <c r="BB78" s="206">
        <f t="shared" si="211"/>
        <v>0</v>
      </c>
      <c r="BC78" s="206">
        <f t="shared" si="211"/>
        <v>0</v>
      </c>
      <c r="BD78" s="206">
        <f t="shared" si="211"/>
        <v>0</v>
      </c>
      <c r="BE78" s="206">
        <f t="shared" si="211"/>
        <v>0</v>
      </c>
      <c r="BF78" s="206">
        <f t="shared" si="211"/>
        <v>0</v>
      </c>
      <c r="BG78" s="206">
        <f t="shared" si="211"/>
        <v>0</v>
      </c>
      <c r="BH78" s="206">
        <f t="shared" si="211"/>
        <v>0</v>
      </c>
      <c r="BI78" s="206">
        <f t="shared" si="211"/>
        <v>0</v>
      </c>
      <c r="BJ78" s="206">
        <f t="shared" si="211"/>
        <v>0</v>
      </c>
      <c r="BK78" s="206">
        <f t="shared" si="211"/>
        <v>0</v>
      </c>
      <c r="BL78" s="206">
        <f t="shared" si="211"/>
        <v>30</v>
      </c>
      <c r="BM78" s="206">
        <f t="shared" si="211"/>
        <v>1976344.7759999998</v>
      </c>
      <c r="BN78" s="206">
        <f t="shared" si="211"/>
        <v>0</v>
      </c>
      <c r="BO78" s="206">
        <f t="shared" si="211"/>
        <v>0</v>
      </c>
      <c r="BP78" s="206">
        <f t="shared" si="211"/>
        <v>8</v>
      </c>
      <c r="BQ78" s="206">
        <f t="shared" si="211"/>
        <v>527025.27359999996</v>
      </c>
      <c r="BR78" s="206">
        <f t="shared" si="211"/>
        <v>1</v>
      </c>
      <c r="BS78" s="206">
        <f t="shared" si="211"/>
        <v>110727.66096000001</v>
      </c>
      <c r="BT78" s="206">
        <f t="shared" si="211"/>
        <v>6</v>
      </c>
      <c r="BU78" s="206">
        <f t="shared" si="211"/>
        <v>474322.74624000001</v>
      </c>
      <c r="BV78" s="206">
        <f t="shared" si="211"/>
        <v>16</v>
      </c>
      <c r="BW78" s="206">
        <f t="shared" si="211"/>
        <v>1326637.7913600001</v>
      </c>
      <c r="BX78" s="206">
        <f t="shared" si="211"/>
        <v>0</v>
      </c>
      <c r="BY78" s="206">
        <f t="shared" si="211"/>
        <v>0</v>
      </c>
      <c r="BZ78" s="206">
        <f t="shared" si="211"/>
        <v>0</v>
      </c>
      <c r="CA78" s="206">
        <f t="shared" si="211"/>
        <v>0</v>
      </c>
      <c r="CB78" s="206">
        <f t="shared" ref="CB78:DM78" si="212">SUM(CB79:CB82)</f>
        <v>0</v>
      </c>
      <c r="CC78" s="206">
        <f t="shared" si="212"/>
        <v>0</v>
      </c>
      <c r="CD78" s="206">
        <f t="shared" si="212"/>
        <v>3</v>
      </c>
      <c r="CE78" s="206">
        <f t="shared" si="212"/>
        <v>191962.84799999997</v>
      </c>
      <c r="CF78" s="206">
        <f t="shared" si="212"/>
        <v>0</v>
      </c>
      <c r="CG78" s="206">
        <f t="shared" si="212"/>
        <v>0</v>
      </c>
      <c r="CH78" s="206">
        <f t="shared" si="212"/>
        <v>0</v>
      </c>
      <c r="CI78" s="206">
        <f t="shared" si="212"/>
        <v>0</v>
      </c>
      <c r="CJ78" s="206">
        <f t="shared" si="212"/>
        <v>0</v>
      </c>
      <c r="CK78" s="206">
        <f t="shared" si="212"/>
        <v>0</v>
      </c>
      <c r="CL78" s="206">
        <f t="shared" si="212"/>
        <v>4</v>
      </c>
      <c r="CM78" s="206">
        <f t="shared" si="212"/>
        <v>219593.864</v>
      </c>
      <c r="CN78" s="206">
        <f t="shared" si="212"/>
        <v>0</v>
      </c>
      <c r="CO78" s="206">
        <f t="shared" si="212"/>
        <v>0</v>
      </c>
      <c r="CP78" s="206">
        <f t="shared" si="212"/>
        <v>0</v>
      </c>
      <c r="CQ78" s="206">
        <f t="shared" si="212"/>
        <v>0</v>
      </c>
      <c r="CR78" s="206">
        <f t="shared" si="212"/>
        <v>2</v>
      </c>
      <c r="CS78" s="206">
        <f t="shared" si="212"/>
        <v>131756.31839999999</v>
      </c>
      <c r="CT78" s="206">
        <f t="shared" si="212"/>
        <v>2</v>
      </c>
      <c r="CU78" s="206">
        <f t="shared" si="212"/>
        <v>131756.31839999999</v>
      </c>
      <c r="CV78" s="206">
        <f t="shared" si="212"/>
        <v>0</v>
      </c>
      <c r="CW78" s="206">
        <f t="shared" si="212"/>
        <v>0</v>
      </c>
      <c r="CX78" s="206">
        <f t="shared" si="212"/>
        <v>0</v>
      </c>
      <c r="CY78" s="206">
        <f t="shared" si="212"/>
        <v>0</v>
      </c>
      <c r="CZ78" s="206">
        <f t="shared" si="212"/>
        <v>0</v>
      </c>
      <c r="DA78" s="206">
        <f t="shared" si="212"/>
        <v>0</v>
      </c>
      <c r="DB78" s="206">
        <f t="shared" si="212"/>
        <v>0</v>
      </c>
      <c r="DC78" s="206">
        <f t="shared" si="212"/>
        <v>0</v>
      </c>
      <c r="DD78" s="206">
        <f t="shared" si="212"/>
        <v>0</v>
      </c>
      <c r="DE78" s="206">
        <f t="shared" si="212"/>
        <v>0</v>
      </c>
      <c r="DF78" s="206">
        <f t="shared" si="212"/>
        <v>2</v>
      </c>
      <c r="DG78" s="206">
        <f t="shared" si="212"/>
        <v>131756.31839999999</v>
      </c>
      <c r="DH78" s="206">
        <f t="shared" si="212"/>
        <v>0</v>
      </c>
      <c r="DI78" s="206">
        <f t="shared" si="212"/>
        <v>0</v>
      </c>
      <c r="DJ78" s="206">
        <f t="shared" si="212"/>
        <v>2</v>
      </c>
      <c r="DK78" s="206">
        <f t="shared" si="212"/>
        <v>201555.7966</v>
      </c>
      <c r="DL78" s="206">
        <f t="shared" si="212"/>
        <v>0</v>
      </c>
      <c r="DM78" s="206">
        <f t="shared" si="212"/>
        <v>0</v>
      </c>
      <c r="DN78" s="206">
        <f>SUM(DN79:DN82)</f>
        <v>526</v>
      </c>
      <c r="DO78" s="206">
        <f t="shared" ref="DO78" si="213">SUM(DO79:DO82)</f>
        <v>39184927.417920001</v>
      </c>
    </row>
    <row r="79" spans="1:119" ht="15.75" customHeight="1" x14ac:dyDescent="0.25">
      <c r="A79" s="73"/>
      <c r="B79" s="78">
        <v>55</v>
      </c>
      <c r="C79" s="79" t="s">
        <v>248</v>
      </c>
      <c r="D79" s="109" t="s">
        <v>249</v>
      </c>
      <c r="E79" s="74">
        <v>25969</v>
      </c>
      <c r="F79" s="81">
        <v>1.51</v>
      </c>
      <c r="G79" s="76">
        <v>1</v>
      </c>
      <c r="H79" s="77"/>
      <c r="I79" s="77"/>
      <c r="J79" s="77"/>
      <c r="K79" s="51"/>
      <c r="L79" s="82">
        <v>1.4</v>
      </c>
      <c r="M79" s="82">
        <v>1.68</v>
      </c>
      <c r="N79" s="82">
        <v>2.23</v>
      </c>
      <c r="O79" s="83">
        <v>2.57</v>
      </c>
      <c r="P79" s="84"/>
      <c r="Q79" s="84">
        <f>(P79*$E79*$F79*$G79*$L79*$Q$11)</f>
        <v>0</v>
      </c>
      <c r="R79" s="84"/>
      <c r="S79" s="84">
        <f>(R79*$E79*$F79*$G79*$L79*$S$11)</f>
        <v>0</v>
      </c>
      <c r="T79" s="84">
        <v>250</v>
      </c>
      <c r="U79" s="84">
        <f>(T79*$E79*$F79*$G79*$L79*$U$11)</f>
        <v>17155770.625</v>
      </c>
      <c r="V79" s="84"/>
      <c r="W79" s="85">
        <f>(V79*$E79*$F79*$G79*$L79*$W$11)</f>
        <v>0</v>
      </c>
      <c r="X79" s="84"/>
      <c r="Y79" s="84">
        <f>(X79*$E79*$F79*$G79*$L79*$Y$11)</f>
        <v>0</v>
      </c>
      <c r="Z79" s="84"/>
      <c r="AA79" s="84"/>
      <c r="AB79" s="84"/>
      <c r="AC79" s="84">
        <f>(AB79*$E79*$F79*$G79*$L79*$AC$11)</f>
        <v>0</v>
      </c>
      <c r="AD79" s="84"/>
      <c r="AE79" s="84"/>
      <c r="AF79" s="84"/>
      <c r="AG79" s="84">
        <f>(AF79*$E79*$F79*$G79*$L79*$AG$11)</f>
        <v>0</v>
      </c>
      <c r="AH79" s="84"/>
      <c r="AI79" s="84"/>
      <c r="AJ79" s="86"/>
      <c r="AK79" s="84">
        <f>(AJ79*$E79*$F79*$G79*$L79*$AK$11)</f>
        <v>0</v>
      </c>
      <c r="AL79" s="84"/>
      <c r="AM79" s="85">
        <f>(AL79*$E79*$F79*$G79*$L79*$AM$11)</f>
        <v>0</v>
      </c>
      <c r="AN79" s="84"/>
      <c r="AO79" s="84">
        <f>(AN79*$E79*$F79*$G79*$L79*$AO$11)</f>
        <v>0</v>
      </c>
      <c r="AP79" s="84">
        <v>6</v>
      </c>
      <c r="AQ79" s="84">
        <f>(AP79*$E79*$F79*$G79*$M79*$AQ$11)</f>
        <v>434795.85072000005</v>
      </c>
      <c r="AR79" s="90"/>
      <c r="AS79" s="84">
        <f>(AR79*$E79*$F79*$G79*$M79*$AS$11)</f>
        <v>0</v>
      </c>
      <c r="AT79" s="84">
        <v>2</v>
      </c>
      <c r="AU79" s="89">
        <f>(AT79*$E79*$F79*$G79*$M79*$AU$11)</f>
        <v>144931.95024000001</v>
      </c>
      <c r="AV79" s="84"/>
      <c r="AW79" s="84">
        <f>(AV79*$E79*$F79*$G79*$L79*$AW$11)</f>
        <v>0</v>
      </c>
      <c r="AX79" s="84"/>
      <c r="AY79" s="84">
        <f>(AX79*$E79*$F79*$G79*$L79*$AY$11)</f>
        <v>0</v>
      </c>
      <c r="AZ79" s="84"/>
      <c r="BA79" s="84">
        <f>(AZ79*$E79*$F79*$G79*$L79*$BA$11)</f>
        <v>0</v>
      </c>
      <c r="BB79" s="84"/>
      <c r="BC79" s="84">
        <f>(BB79*$E79*$F79*$G79*$L79*$BC$11)</f>
        <v>0</v>
      </c>
      <c r="BD79" s="84"/>
      <c r="BE79" s="85">
        <f>(BD79*$E79*$F79*$G79*$L79*$BE$11)</f>
        <v>0</v>
      </c>
      <c r="BF79" s="84"/>
      <c r="BG79" s="85">
        <f>(BF79*$E79*$F79*$G79*$L79*$BG$11)</f>
        <v>0</v>
      </c>
      <c r="BH79" s="84"/>
      <c r="BI79" s="84">
        <f>(BH79*$E79*$F79*$G79*$L79*$BI$11)</f>
        <v>0</v>
      </c>
      <c r="BJ79" s="84"/>
      <c r="BK79" s="84">
        <f>(BJ79*$E79*$F79*$G79*$M79*$BK$11)</f>
        <v>0</v>
      </c>
      <c r="BL79" s="84">
        <v>30</v>
      </c>
      <c r="BM79" s="84">
        <f>(BL79*$E79*$F79*$G79*$M79*$BM$11)</f>
        <v>1976344.7759999998</v>
      </c>
      <c r="BN79" s="84"/>
      <c r="BO79" s="85">
        <f>(BN79*$E79*$F79*$G79*$M79*$BO$11)</f>
        <v>0</v>
      </c>
      <c r="BP79" s="84">
        <v>8</v>
      </c>
      <c r="BQ79" s="84">
        <f>(BP79*$E79*$F79*$G79*$M79*$BQ$11)</f>
        <v>527025.27359999996</v>
      </c>
      <c r="BR79" s="84"/>
      <c r="BS79" s="84">
        <f>(BR79*$E79*$F79*$G79*$M79*$BS$11)</f>
        <v>0</v>
      </c>
      <c r="BT79" s="84">
        <v>6</v>
      </c>
      <c r="BU79" s="85">
        <f>(BT79*$E79*$F79*$G79*$M79*$BU$11)</f>
        <v>474322.74624000001</v>
      </c>
      <c r="BV79" s="84">
        <v>14</v>
      </c>
      <c r="BW79" s="89">
        <f>(BV79*$E79*$F79*$G79*$M79*$BW$11)</f>
        <v>1106753.0745600001</v>
      </c>
      <c r="BX79" s="84"/>
      <c r="BY79" s="84">
        <f>(BX79*$E79*$F79*$G79*$L79*$BY$11)</f>
        <v>0</v>
      </c>
      <c r="BZ79" s="84"/>
      <c r="CA79" s="84">
        <f>(BZ79*$E79*$F79*$G79*$L79*$CA$11)</f>
        <v>0</v>
      </c>
      <c r="CB79" s="84"/>
      <c r="CC79" s="84">
        <f>(CB79*$E79*$F79*$G79*$L79*$CC$11)</f>
        <v>0</v>
      </c>
      <c r="CD79" s="84">
        <v>2</v>
      </c>
      <c r="CE79" s="84">
        <f>(CD79*$E79*$F79*$G79*$M79*$CE$11)</f>
        <v>131756.31839999999</v>
      </c>
      <c r="CF79" s="84"/>
      <c r="CG79" s="84"/>
      <c r="CH79" s="84"/>
      <c r="CI79" s="85">
        <f>(CH79*$E79*$F79*$G79*$L79*$CI$11)</f>
        <v>0</v>
      </c>
      <c r="CJ79" s="84"/>
      <c r="CK79" s="85">
        <f>(CJ79*$E79*$F79*$G79*$L79*$CK$11)</f>
        <v>0</v>
      </c>
      <c r="CL79" s="84">
        <v>4</v>
      </c>
      <c r="CM79" s="84">
        <f>(CL79*$E79*$F79*$G79*$L79*$CM$11)</f>
        <v>219593.864</v>
      </c>
      <c r="CN79" s="84"/>
      <c r="CO79" s="84">
        <f>(CN79*$E79*$F79*$G79*$L79*$CO$11)</f>
        <v>0</v>
      </c>
      <c r="CP79" s="84"/>
      <c r="CQ79" s="84">
        <f>(CP79*$E79*$F79*$G79*$L79*$CQ$11)</f>
        <v>0</v>
      </c>
      <c r="CR79" s="84">
        <v>2</v>
      </c>
      <c r="CS79" s="84">
        <f>(CR79*$E79*$F79*$G79*$M79*$CS$11)</f>
        <v>131756.31839999999</v>
      </c>
      <c r="CT79" s="84">
        <v>2</v>
      </c>
      <c r="CU79" s="84">
        <f>(CT79*$E79*$F79*$G79*$M79*$CU$11)</f>
        <v>131756.31839999999</v>
      </c>
      <c r="CV79" s="84"/>
      <c r="CW79" s="84">
        <f>(CV79*$E79*$F79*$G79*$M79*$CW$11)</f>
        <v>0</v>
      </c>
      <c r="CX79" s="90"/>
      <c r="CY79" s="84">
        <f>(CX79*$E79*$F79*$G79*$M79*$CY$11)</f>
        <v>0</v>
      </c>
      <c r="CZ79" s="84"/>
      <c r="DA79" s="89">
        <f t="shared" ref="DA79:DA82" si="214">(CZ79*$E79*$F79*$G79*$M79*DA$11)</f>
        <v>0</v>
      </c>
      <c r="DB79" s="84"/>
      <c r="DC79" s="84">
        <f>(DB79*$E79*$F79*$G79*$M79*$DC$11)</f>
        <v>0</v>
      </c>
      <c r="DD79" s="91"/>
      <c r="DE79" s="84">
        <f>(DD79*$E79*$F79*$G79*$M79*$BU$11)</f>
        <v>0</v>
      </c>
      <c r="DF79" s="84">
        <v>2</v>
      </c>
      <c r="DG79" s="84">
        <f>(DF79*$E79*$F79*$G79*$M79*$DG$11)</f>
        <v>131756.31839999999</v>
      </c>
      <c r="DH79" s="84"/>
      <c r="DI79" s="84">
        <f>(DH79*$E79*$F79*$G79*$N79*$DI$11)</f>
        <v>0</v>
      </c>
      <c r="DJ79" s="84">
        <v>2</v>
      </c>
      <c r="DK79" s="92">
        <f>(DJ79*$E79*$F79*$G79*$O79*$DK$11)</f>
        <v>201555.7966</v>
      </c>
      <c r="DL79" s="89"/>
      <c r="DM79" s="89"/>
      <c r="DN79" s="85">
        <f t="shared" ref="DN79:DO82" si="215">SUM(P79,R79,T79,V79,X79,Z79,AB79,AD79,AF79,AH79,AJ79,AL79,AR79,AV79,AX79,CB79,AN79,BB79,BD79,BF79,CP79,BH79,BJ79,AP79,BN79,AT79,CR79,BP79,CT79,BR79,BT79,BV79,CD79,BX79,BZ79,CF79,CH79,CJ79,CL79,CN79,CV79,CX79,BL79,AZ79,CZ79,DB79,DD79,DF79,DH79,DJ79,DL79)</f>
        <v>330</v>
      </c>
      <c r="DO79" s="85">
        <f t="shared" si="215"/>
        <v>22768119.230560001</v>
      </c>
    </row>
    <row r="80" spans="1:119" ht="15.75" customHeight="1" x14ac:dyDescent="0.25">
      <c r="A80" s="73"/>
      <c r="B80" s="78">
        <v>56</v>
      </c>
      <c r="C80" s="79" t="s">
        <v>250</v>
      </c>
      <c r="D80" s="109" t="s">
        <v>251</v>
      </c>
      <c r="E80" s="74">
        <v>25969</v>
      </c>
      <c r="F80" s="81">
        <v>2.2599999999999998</v>
      </c>
      <c r="G80" s="76">
        <v>1</v>
      </c>
      <c r="H80" s="77"/>
      <c r="I80" s="77"/>
      <c r="J80" s="77"/>
      <c r="K80" s="51"/>
      <c r="L80" s="82">
        <v>1.4</v>
      </c>
      <c r="M80" s="82">
        <v>1.68</v>
      </c>
      <c r="N80" s="82">
        <v>2.23</v>
      </c>
      <c r="O80" s="83">
        <v>2.57</v>
      </c>
      <c r="P80" s="84"/>
      <c r="Q80" s="84">
        <f>(P80*$E80*$F80*$G80*$L80*$Q$11)</f>
        <v>0</v>
      </c>
      <c r="R80" s="84"/>
      <c r="S80" s="84">
        <f>(R80*$E80*$F80*$G80*$L80*$S$11)</f>
        <v>0</v>
      </c>
      <c r="T80" s="84">
        <v>80</v>
      </c>
      <c r="U80" s="84">
        <f>(T80*$E80*$F80*$G80*$L80*$U$11)</f>
        <v>8216591.5999999978</v>
      </c>
      <c r="V80" s="84"/>
      <c r="W80" s="85">
        <f>(V80*$E80*$F80*$G80*$L80*$W$11)</f>
        <v>0</v>
      </c>
      <c r="X80" s="84"/>
      <c r="Y80" s="84">
        <f>(X80*$E80*$F80*$G80*$L80*$Y$11)</f>
        <v>0</v>
      </c>
      <c r="Z80" s="84"/>
      <c r="AA80" s="84"/>
      <c r="AB80" s="84"/>
      <c r="AC80" s="84">
        <f>(AB80*$E80*$F80*$G80*$L80*$AC$11)</f>
        <v>0</v>
      </c>
      <c r="AD80" s="84"/>
      <c r="AE80" s="84"/>
      <c r="AF80" s="84"/>
      <c r="AG80" s="84">
        <f>(AF80*$E80*$F80*$G80*$L80*$AG$11)</f>
        <v>0</v>
      </c>
      <c r="AH80" s="84"/>
      <c r="AI80" s="84"/>
      <c r="AJ80" s="86"/>
      <c r="AK80" s="84">
        <f>(AJ80*$E80*$F80*$G80*$L80*$AK$11)</f>
        <v>0</v>
      </c>
      <c r="AL80" s="84"/>
      <c r="AM80" s="85">
        <f>(AL80*$E80*$F80*$G80*$L80*$AM$11)</f>
        <v>0</v>
      </c>
      <c r="AN80" s="84"/>
      <c r="AO80" s="84">
        <f>(AN80*$E80*$F80*$G80*$L80*$AO$11)</f>
        <v>0</v>
      </c>
      <c r="AP80" s="84"/>
      <c r="AQ80" s="84">
        <f>(AP80*$E80*$F80*$G80*$M80*$AQ$11)</f>
        <v>0</v>
      </c>
      <c r="AR80" s="90"/>
      <c r="AS80" s="84">
        <f>(AR80*$E80*$F80*$G80*$M80*$AS$11)</f>
        <v>0</v>
      </c>
      <c r="AT80" s="84"/>
      <c r="AU80" s="89">
        <f>(AT80*$E80*$F80*$G80*$M80*$AU$11)</f>
        <v>0</v>
      </c>
      <c r="AV80" s="84"/>
      <c r="AW80" s="84">
        <f>(AV80*$E80*$F80*$G80*$L80*$AW$11)</f>
        <v>0</v>
      </c>
      <c r="AX80" s="84"/>
      <c r="AY80" s="84">
        <f>(AX80*$E80*$F80*$G80*$L80*$AY$11)</f>
        <v>0</v>
      </c>
      <c r="AZ80" s="84"/>
      <c r="BA80" s="84">
        <f>(AZ80*$E80*$F80*$G80*$L80*$BA$11)</f>
        <v>0</v>
      </c>
      <c r="BB80" s="84"/>
      <c r="BC80" s="84">
        <f>(BB80*$E80*$F80*$G80*$L80*$BC$11)</f>
        <v>0</v>
      </c>
      <c r="BD80" s="84"/>
      <c r="BE80" s="85">
        <f>(BD80*$E80*$F80*$G80*$L80*$BE$11)</f>
        <v>0</v>
      </c>
      <c r="BF80" s="84"/>
      <c r="BG80" s="85">
        <f>(BF80*$E80*$F80*$G80*$L80*$BG$11)</f>
        <v>0</v>
      </c>
      <c r="BH80" s="84"/>
      <c r="BI80" s="84">
        <f>(BH80*$E80*$F80*$G80*$L80*$BI$11)</f>
        <v>0</v>
      </c>
      <c r="BJ80" s="84"/>
      <c r="BK80" s="84">
        <f>(BJ80*$E80*$F80*$G80*$M80*$BK$11)</f>
        <v>0</v>
      </c>
      <c r="BL80" s="84"/>
      <c r="BM80" s="84">
        <f>(BL80*$E80*$F80*$G80*$M80*$BM$11)</f>
        <v>0</v>
      </c>
      <c r="BN80" s="84"/>
      <c r="BO80" s="85">
        <f>(BN80*$E80*$F80*$G80*$M80*$BO$11)</f>
        <v>0</v>
      </c>
      <c r="BP80" s="84"/>
      <c r="BQ80" s="84">
        <f>(BP80*$E80*$F80*$G80*$M80*$BQ$11)</f>
        <v>0</v>
      </c>
      <c r="BR80" s="84"/>
      <c r="BS80" s="84">
        <f>(BR80*$E80*$F80*$G80*$M80*$BS$11)</f>
        <v>0</v>
      </c>
      <c r="BT80" s="84"/>
      <c r="BU80" s="85">
        <f>(BT80*$E80*$F80*$G80*$M80*$BU$11)</f>
        <v>0</v>
      </c>
      <c r="BV80" s="84"/>
      <c r="BW80" s="89">
        <f>(BV80*$E80*$F80*$G80*$M80*$BW$11)</f>
        <v>0</v>
      </c>
      <c r="BX80" s="84"/>
      <c r="BY80" s="84">
        <f>(BX80*$E80*$F80*$G80*$L80*$BY$11)</f>
        <v>0</v>
      </c>
      <c r="BZ80" s="84"/>
      <c r="CA80" s="84">
        <f>(BZ80*$E80*$F80*$G80*$L80*$CA$11)</f>
        <v>0</v>
      </c>
      <c r="CB80" s="84"/>
      <c r="CC80" s="84">
        <f>(CB80*$E80*$F80*$G80*$L80*$CC$11)</f>
        <v>0</v>
      </c>
      <c r="CD80" s="84"/>
      <c r="CE80" s="84">
        <f>(CD80*$E80*$F80*$G80*$M80*$CE$11)</f>
        <v>0</v>
      </c>
      <c r="CF80" s="84"/>
      <c r="CG80" s="84"/>
      <c r="CH80" s="84"/>
      <c r="CI80" s="85">
        <f>(CH80*$E80*$F80*$G80*$L80*$CI$11)</f>
        <v>0</v>
      </c>
      <c r="CJ80" s="84"/>
      <c r="CK80" s="85">
        <f>(CJ80*$E80*$F80*$G80*$L80*$CK$11)</f>
        <v>0</v>
      </c>
      <c r="CL80" s="84"/>
      <c r="CM80" s="84">
        <f>(CL80*$E80*$F80*$G80*$L80*$CM$11)</f>
        <v>0</v>
      </c>
      <c r="CN80" s="84"/>
      <c r="CO80" s="84">
        <f>(CN80*$E80*$F80*$G80*$L80*$CO$11)</f>
        <v>0</v>
      </c>
      <c r="CP80" s="84"/>
      <c r="CQ80" s="84">
        <f>(CP80*$E80*$F80*$G80*$L80*$CQ$11)</f>
        <v>0</v>
      </c>
      <c r="CR80" s="84"/>
      <c r="CS80" s="84">
        <f>(CR80*$E80*$F80*$G80*$M80*$CS$11)</f>
        <v>0</v>
      </c>
      <c r="CT80" s="84"/>
      <c r="CU80" s="84">
        <f>(CT80*$E80*$F80*$G80*$M80*$CU$11)</f>
        <v>0</v>
      </c>
      <c r="CV80" s="84"/>
      <c r="CW80" s="84">
        <f>(CV80*$E80*$F80*$G80*$M80*$CW$11)</f>
        <v>0</v>
      </c>
      <c r="CX80" s="90"/>
      <c r="CY80" s="84">
        <f>(CX80*$E80*$F80*$G80*$M80*$CY$11)</f>
        <v>0</v>
      </c>
      <c r="CZ80" s="84"/>
      <c r="DA80" s="89">
        <f t="shared" si="214"/>
        <v>0</v>
      </c>
      <c r="DB80" s="84"/>
      <c r="DC80" s="84">
        <f>(DB80*$E80*$F80*$G80*$M80*$DC$11)</f>
        <v>0</v>
      </c>
      <c r="DD80" s="91"/>
      <c r="DE80" s="84">
        <f>(DD80*$E80*$F80*$G80*$M80*$BU$11)</f>
        <v>0</v>
      </c>
      <c r="DF80" s="84"/>
      <c r="DG80" s="84">
        <f>(DF80*$E80*$F80*$G80*$M80*$DG$11)</f>
        <v>0</v>
      </c>
      <c r="DH80" s="84"/>
      <c r="DI80" s="84">
        <f>(DH80*$E80*$F80*$G80*$N80*$DI$11)</f>
        <v>0</v>
      </c>
      <c r="DJ80" s="84"/>
      <c r="DK80" s="92">
        <f>(DJ80*$E80*$F80*$G80*$O80*$DK$11)</f>
        <v>0</v>
      </c>
      <c r="DL80" s="89"/>
      <c r="DM80" s="89"/>
      <c r="DN80" s="85">
        <f t="shared" si="215"/>
        <v>80</v>
      </c>
      <c r="DO80" s="85">
        <f t="shared" si="215"/>
        <v>8216591.5999999978</v>
      </c>
    </row>
    <row r="81" spans="1:119" ht="30" customHeight="1" x14ac:dyDescent="0.25">
      <c r="A81" s="73"/>
      <c r="B81" s="78">
        <v>57</v>
      </c>
      <c r="C81" s="79" t="s">
        <v>252</v>
      </c>
      <c r="D81" s="109" t="s">
        <v>253</v>
      </c>
      <c r="E81" s="74">
        <v>25969</v>
      </c>
      <c r="F81" s="81">
        <v>1.38</v>
      </c>
      <c r="G81" s="76">
        <v>1</v>
      </c>
      <c r="H81" s="77"/>
      <c r="I81" s="77"/>
      <c r="J81" s="77"/>
      <c r="K81" s="51"/>
      <c r="L81" s="82">
        <v>1.4</v>
      </c>
      <c r="M81" s="82">
        <v>1.68</v>
      </c>
      <c r="N81" s="82">
        <v>2.23</v>
      </c>
      <c r="O81" s="83">
        <v>2.57</v>
      </c>
      <c r="P81" s="84"/>
      <c r="Q81" s="84">
        <f>(P81*$E81*$F81*$G81*$L81*$Q$11)</f>
        <v>0</v>
      </c>
      <c r="R81" s="84"/>
      <c r="S81" s="84">
        <f>(R81*$E81*$F81*$G81*$L81*$S$11)</f>
        <v>0</v>
      </c>
      <c r="T81" s="84">
        <v>100</v>
      </c>
      <c r="U81" s="84">
        <f>(T81*$E81*$F81*$G81*$L81*$U$11)</f>
        <v>6271513.4999999981</v>
      </c>
      <c r="V81" s="84"/>
      <c r="W81" s="85">
        <f>(V81*$E81*$F81*$G81*$L81*$W$11)</f>
        <v>0</v>
      </c>
      <c r="X81" s="84"/>
      <c r="Y81" s="84">
        <f>(X81*$E81*$F81*$G81*$L81*$Y$11)</f>
        <v>0</v>
      </c>
      <c r="Z81" s="84"/>
      <c r="AA81" s="84"/>
      <c r="AB81" s="84"/>
      <c r="AC81" s="84">
        <f>(AB81*$E81*$F81*$G81*$L81*$AC$11)</f>
        <v>0</v>
      </c>
      <c r="AD81" s="84"/>
      <c r="AE81" s="84"/>
      <c r="AF81" s="84"/>
      <c r="AG81" s="84">
        <f>(AF81*$E81*$F81*$G81*$L81*$AG$11)</f>
        <v>0</v>
      </c>
      <c r="AH81" s="84"/>
      <c r="AI81" s="84"/>
      <c r="AJ81" s="86"/>
      <c r="AK81" s="84">
        <f>(AJ81*$E81*$F81*$G81*$L81*$AK$11)</f>
        <v>0</v>
      </c>
      <c r="AL81" s="84"/>
      <c r="AM81" s="85">
        <f>(AL81*$E81*$F81*$G81*$L81*$AM$11)</f>
        <v>0</v>
      </c>
      <c r="AN81" s="84"/>
      <c r="AO81" s="84">
        <f>(AN81*$E81*$F81*$G81*$L81*$AO$11)</f>
        <v>0</v>
      </c>
      <c r="AP81" s="84"/>
      <c r="AQ81" s="84">
        <f>(AP81*$E81*$F81*$G81*$M81*$AQ$11)</f>
        <v>0</v>
      </c>
      <c r="AR81" s="90"/>
      <c r="AS81" s="84">
        <f>(AR81*$E81*$F81*$G81*$M81*$AS$11)</f>
        <v>0</v>
      </c>
      <c r="AT81" s="84"/>
      <c r="AU81" s="89">
        <f>(AT81*$E81*$F81*$G81*$M81*$AU$11)</f>
        <v>0</v>
      </c>
      <c r="AV81" s="84"/>
      <c r="AW81" s="84">
        <f>(AV81*$E81*$F81*$G81*$L81*$AW$11)</f>
        <v>0</v>
      </c>
      <c r="AX81" s="84"/>
      <c r="AY81" s="84">
        <f>(AX81*$E81*$F81*$G81*$L81*$AY$11)</f>
        <v>0</v>
      </c>
      <c r="AZ81" s="84"/>
      <c r="BA81" s="84">
        <f>(AZ81*$E81*$F81*$G81*$L81*$BA$11)</f>
        <v>0</v>
      </c>
      <c r="BB81" s="84"/>
      <c r="BC81" s="84">
        <f>(BB81*$E81*$F81*$G81*$L81*$BC$11)</f>
        <v>0</v>
      </c>
      <c r="BD81" s="84"/>
      <c r="BE81" s="85">
        <f>(BD81*$E81*$F81*$G81*$L81*$BE$11)</f>
        <v>0</v>
      </c>
      <c r="BF81" s="84"/>
      <c r="BG81" s="85">
        <f>(BF81*$E81*$F81*$G81*$L81*$BG$11)</f>
        <v>0</v>
      </c>
      <c r="BH81" s="84"/>
      <c r="BI81" s="84">
        <f>(BH81*$E81*$F81*$G81*$L81*$BI$11)</f>
        <v>0</v>
      </c>
      <c r="BJ81" s="84"/>
      <c r="BK81" s="84">
        <f>(BJ81*$E81*$F81*$G81*$M81*$BK$11)</f>
        <v>0</v>
      </c>
      <c r="BL81" s="84"/>
      <c r="BM81" s="84">
        <f>(BL81*$E81*$F81*$G81*$M81*$BM$11)</f>
        <v>0</v>
      </c>
      <c r="BN81" s="84"/>
      <c r="BO81" s="85">
        <f>(BN81*$E81*$F81*$G81*$M81*$BO$11)</f>
        <v>0</v>
      </c>
      <c r="BP81" s="84"/>
      <c r="BQ81" s="84">
        <f>(BP81*$E81*$F81*$G81*$M81*$BQ$11)</f>
        <v>0</v>
      </c>
      <c r="BR81" s="84"/>
      <c r="BS81" s="84">
        <f>(BR81*$E81*$F81*$G81*$M81*$BS$11)</f>
        <v>0</v>
      </c>
      <c r="BT81" s="84"/>
      <c r="BU81" s="85">
        <f>(BT81*$E81*$F81*$G81*$M81*$BU$11)</f>
        <v>0</v>
      </c>
      <c r="BV81" s="84">
        <v>1</v>
      </c>
      <c r="BW81" s="89">
        <f>(BV81*$E81*$F81*$G81*$M81*$BW$11)</f>
        <v>72247.835519999979</v>
      </c>
      <c r="BX81" s="84"/>
      <c r="BY81" s="84">
        <f>(BX81*$E81*$F81*$G81*$L81*$BY$11)</f>
        <v>0</v>
      </c>
      <c r="BZ81" s="84"/>
      <c r="CA81" s="84">
        <f>(BZ81*$E81*$F81*$G81*$L81*$CA$11)</f>
        <v>0</v>
      </c>
      <c r="CB81" s="84"/>
      <c r="CC81" s="84">
        <f>(CB81*$E81*$F81*$G81*$L81*$CC$11)</f>
        <v>0</v>
      </c>
      <c r="CD81" s="84">
        <v>1</v>
      </c>
      <c r="CE81" s="84">
        <f>(CD81*$E81*$F81*$G81*$M81*$CE$11)</f>
        <v>60206.529599999987</v>
      </c>
      <c r="CF81" s="84"/>
      <c r="CG81" s="84"/>
      <c r="CH81" s="84"/>
      <c r="CI81" s="85">
        <f>(CH81*$E81*$F81*$G81*$L81*$CI$11)</f>
        <v>0</v>
      </c>
      <c r="CJ81" s="84"/>
      <c r="CK81" s="85">
        <f>(CJ81*$E81*$F81*$G81*$L81*$CK$11)</f>
        <v>0</v>
      </c>
      <c r="CL81" s="84"/>
      <c r="CM81" s="84">
        <f>(CL81*$E81*$F81*$G81*$L81*$CM$11)</f>
        <v>0</v>
      </c>
      <c r="CN81" s="84"/>
      <c r="CO81" s="84">
        <f>(CN81*$E81*$F81*$G81*$L81*$CO$11)</f>
        <v>0</v>
      </c>
      <c r="CP81" s="84"/>
      <c r="CQ81" s="84">
        <f>(CP81*$E81*$F81*$G81*$L81*$CQ$11)</f>
        <v>0</v>
      </c>
      <c r="CR81" s="84"/>
      <c r="CS81" s="84">
        <f>(CR81*$E81*$F81*$G81*$M81*$CS$11)</f>
        <v>0</v>
      </c>
      <c r="CT81" s="84"/>
      <c r="CU81" s="84">
        <f>(CT81*$E81*$F81*$G81*$M81*$CU$11)</f>
        <v>0</v>
      </c>
      <c r="CV81" s="84"/>
      <c r="CW81" s="84">
        <f>(CV81*$E81*$F81*$G81*$M81*$CW$11)</f>
        <v>0</v>
      </c>
      <c r="CX81" s="90"/>
      <c r="CY81" s="84">
        <f>(CX81*$E81*$F81*$G81*$M81*$CY$11)</f>
        <v>0</v>
      </c>
      <c r="CZ81" s="84"/>
      <c r="DA81" s="89">
        <f t="shared" si="214"/>
        <v>0</v>
      </c>
      <c r="DB81" s="84"/>
      <c r="DC81" s="84">
        <f>(DB81*$E81*$F81*$G81*$M81*$DC$11)</f>
        <v>0</v>
      </c>
      <c r="DD81" s="91"/>
      <c r="DE81" s="84">
        <f>(DD81*$E81*$F81*$G81*$M81*$BU$11)</f>
        <v>0</v>
      </c>
      <c r="DF81" s="84"/>
      <c r="DG81" s="84">
        <f>(DF81*$E81*$F81*$G81*$M81*$DG$11)</f>
        <v>0</v>
      </c>
      <c r="DH81" s="84"/>
      <c r="DI81" s="84">
        <f>(DH81*$E81*$F81*$G81*$N81*$DI$11)</f>
        <v>0</v>
      </c>
      <c r="DJ81" s="84"/>
      <c r="DK81" s="92">
        <f>(DJ81*$E81*$F81*$G81*$O81*$DK$11)</f>
        <v>0</v>
      </c>
      <c r="DL81" s="84"/>
      <c r="DM81" s="84"/>
      <c r="DN81" s="85">
        <f t="shared" si="215"/>
        <v>102</v>
      </c>
      <c r="DO81" s="85">
        <f t="shared" si="215"/>
        <v>6403967.8651199983</v>
      </c>
    </row>
    <row r="82" spans="1:119" ht="30" customHeight="1" x14ac:dyDescent="0.25">
      <c r="A82" s="73"/>
      <c r="B82" s="78">
        <v>58</v>
      </c>
      <c r="C82" s="79" t="s">
        <v>254</v>
      </c>
      <c r="D82" s="109" t="s">
        <v>255</v>
      </c>
      <c r="E82" s="74">
        <v>25969</v>
      </c>
      <c r="F82" s="81">
        <v>2.82</v>
      </c>
      <c r="G82" s="76">
        <v>1</v>
      </c>
      <c r="H82" s="77"/>
      <c r="I82" s="77"/>
      <c r="J82" s="77"/>
      <c r="K82" s="51"/>
      <c r="L82" s="82">
        <v>1.4</v>
      </c>
      <c r="M82" s="82">
        <v>1.68</v>
      </c>
      <c r="N82" s="82">
        <v>2.23</v>
      </c>
      <c r="O82" s="83">
        <v>2.57</v>
      </c>
      <c r="P82" s="84"/>
      <c r="Q82" s="84">
        <f>(P82*$E82*$F82*$G82*$L82*$Q$11)</f>
        <v>0</v>
      </c>
      <c r="R82" s="84"/>
      <c r="S82" s="84">
        <f>(R82*$E82*$F82*$G82*$L82*$S$11)</f>
        <v>0</v>
      </c>
      <c r="T82" s="84">
        <v>12</v>
      </c>
      <c r="U82" s="84">
        <f>(T82*$E82*$F82*$G82*$L82*$U$11)</f>
        <v>1537884.1799999997</v>
      </c>
      <c r="V82" s="84"/>
      <c r="W82" s="85">
        <f>(V82*$E82*$F82*$G82*$L82*$W$11)</f>
        <v>0</v>
      </c>
      <c r="X82" s="84"/>
      <c r="Y82" s="84">
        <f>(X82*$E82*$F82*$G82*$L82*$Y$11)</f>
        <v>0</v>
      </c>
      <c r="Z82" s="84"/>
      <c r="AA82" s="84"/>
      <c r="AB82" s="84"/>
      <c r="AC82" s="84">
        <f>(AB82*$E82*$F82*$G82*$L82*$AC$11)</f>
        <v>0</v>
      </c>
      <c r="AD82" s="84"/>
      <c r="AE82" s="84"/>
      <c r="AF82" s="84"/>
      <c r="AG82" s="84">
        <f>(AF82*$E82*$F82*$G82*$L82*$AG$11)</f>
        <v>0</v>
      </c>
      <c r="AH82" s="84"/>
      <c r="AI82" s="84"/>
      <c r="AJ82" s="86"/>
      <c r="AK82" s="84">
        <f>(AJ82*$E82*$F82*$G82*$L82*$AK$11)</f>
        <v>0</v>
      </c>
      <c r="AL82" s="84"/>
      <c r="AM82" s="85">
        <f>(AL82*$E82*$F82*$G82*$L82*$AM$11)</f>
        <v>0</v>
      </c>
      <c r="AN82" s="84"/>
      <c r="AO82" s="84">
        <f>(AN82*$E82*$F82*$G82*$L82*$AO$11)</f>
        <v>0</v>
      </c>
      <c r="AP82" s="84"/>
      <c r="AQ82" s="84">
        <f>(AP82*$E82*$F82*$G82*$M82*$AQ$11)</f>
        <v>0</v>
      </c>
      <c r="AR82" s="90"/>
      <c r="AS82" s="84">
        <f>(AR82*$E82*$F82*$G82*$M82*$AS$11)</f>
        <v>0</v>
      </c>
      <c r="AT82" s="84"/>
      <c r="AU82" s="89">
        <f>(AT82*$E82*$F82*$G82*$M82*$AU$11)</f>
        <v>0</v>
      </c>
      <c r="AV82" s="84"/>
      <c r="AW82" s="84">
        <f>(AV82*$E82*$F82*$G82*$L82*$AW$11)</f>
        <v>0</v>
      </c>
      <c r="AX82" s="84"/>
      <c r="AY82" s="84">
        <f>(AX82*$E82*$F82*$G82*$L82*$AY$11)</f>
        <v>0</v>
      </c>
      <c r="AZ82" s="84"/>
      <c r="BA82" s="84">
        <f>(AZ82*$E82*$F82*$G82*$L82*$BA$11)</f>
        <v>0</v>
      </c>
      <c r="BB82" s="84"/>
      <c r="BC82" s="84">
        <f>(BB82*$E82*$F82*$G82*$L82*$BC$11)</f>
        <v>0</v>
      </c>
      <c r="BD82" s="84"/>
      <c r="BE82" s="85">
        <f>(BD82*$E82*$F82*$G82*$L82*$BE$11)</f>
        <v>0</v>
      </c>
      <c r="BF82" s="84"/>
      <c r="BG82" s="85">
        <f>(BF82*$E82*$F82*$G82*$L82*$BG$11)</f>
        <v>0</v>
      </c>
      <c r="BH82" s="84"/>
      <c r="BI82" s="84">
        <f>(BH82*$E82*$F82*$G82*$L82*$BI$11)</f>
        <v>0</v>
      </c>
      <c r="BJ82" s="84"/>
      <c r="BK82" s="84">
        <f>(BJ82*$E82*$F82*$G82*$M82*$BK$11)</f>
        <v>0</v>
      </c>
      <c r="BL82" s="84"/>
      <c r="BM82" s="84">
        <f>(BL82*$E82*$F82*$G82*$M82*$BM$11)</f>
        <v>0</v>
      </c>
      <c r="BN82" s="84"/>
      <c r="BO82" s="85">
        <f>(BN82*$E82*$F82*$G82*$M82*$BO$11)</f>
        <v>0</v>
      </c>
      <c r="BP82" s="84"/>
      <c r="BQ82" s="84">
        <f>(BP82*$E82*$F82*$G82*$M82*$BQ$11)</f>
        <v>0</v>
      </c>
      <c r="BR82" s="84">
        <v>1</v>
      </c>
      <c r="BS82" s="84">
        <f>(BR82*$E82*$F82*$G82*$M82*$BS$11)</f>
        <v>110727.66096000001</v>
      </c>
      <c r="BT82" s="84"/>
      <c r="BU82" s="85">
        <f>(BT82*$E82*$F82*$G82*$M82*$BU$11)</f>
        <v>0</v>
      </c>
      <c r="BV82" s="84">
        <v>1</v>
      </c>
      <c r="BW82" s="89">
        <f>(BV82*$E82*$F82*$G82*$M82*$BW$11)</f>
        <v>147636.88128</v>
      </c>
      <c r="BX82" s="84"/>
      <c r="BY82" s="84">
        <f>(BX82*$E82*$F82*$G82*$L82*$BY$11)</f>
        <v>0</v>
      </c>
      <c r="BZ82" s="84"/>
      <c r="CA82" s="84">
        <f>(BZ82*$E82*$F82*$G82*$L82*$CA$11)</f>
        <v>0</v>
      </c>
      <c r="CB82" s="84"/>
      <c r="CC82" s="84">
        <f>(CB82*$E82*$F82*$G82*$L82*$CC$11)</f>
        <v>0</v>
      </c>
      <c r="CD82" s="84"/>
      <c r="CE82" s="84">
        <f>(CD82*$E82*$F82*$G82*$M82*$CE$11)</f>
        <v>0</v>
      </c>
      <c r="CF82" s="84"/>
      <c r="CG82" s="84"/>
      <c r="CH82" s="84"/>
      <c r="CI82" s="85">
        <f>(CH82*$E82*$F82*$G82*$L82*$CI$11)</f>
        <v>0</v>
      </c>
      <c r="CJ82" s="84"/>
      <c r="CK82" s="85">
        <f>(CJ82*$E82*$F82*$G82*$L82*$CK$11)</f>
        <v>0</v>
      </c>
      <c r="CL82" s="84"/>
      <c r="CM82" s="84">
        <f>(CL82*$E82*$F82*$G82*$L82*$CM$11)</f>
        <v>0</v>
      </c>
      <c r="CN82" s="84"/>
      <c r="CO82" s="84">
        <f>(CN82*$E82*$F82*$G82*$L82*$CO$11)</f>
        <v>0</v>
      </c>
      <c r="CP82" s="84"/>
      <c r="CQ82" s="84">
        <f>(CP82*$E82*$F82*$G82*$L82*$CQ$11)</f>
        <v>0</v>
      </c>
      <c r="CR82" s="84"/>
      <c r="CS82" s="84">
        <f>(CR82*$E82*$F82*$G82*$M82*$CS$11)</f>
        <v>0</v>
      </c>
      <c r="CT82" s="84"/>
      <c r="CU82" s="84">
        <f>(CT82*$E82*$F82*$G82*$M82*$CU$11)</f>
        <v>0</v>
      </c>
      <c r="CV82" s="84"/>
      <c r="CW82" s="84">
        <f>(CV82*$E82*$F82*$G82*$M82*$CW$11)</f>
        <v>0</v>
      </c>
      <c r="CX82" s="90"/>
      <c r="CY82" s="84">
        <f>(CX82*$E82*$F82*$G82*$M82*$CY$11)</f>
        <v>0</v>
      </c>
      <c r="CZ82" s="84"/>
      <c r="DA82" s="89">
        <f t="shared" si="214"/>
        <v>0</v>
      </c>
      <c r="DB82" s="84"/>
      <c r="DC82" s="84">
        <f>(DB82*$E82*$F82*$G82*$M82*$DC$11)</f>
        <v>0</v>
      </c>
      <c r="DD82" s="91"/>
      <c r="DE82" s="84">
        <f>(DD82*$E82*$F82*$G82*$M82*$BU$11)</f>
        <v>0</v>
      </c>
      <c r="DF82" s="84"/>
      <c r="DG82" s="84">
        <f>(DF82*$E82*$F82*$G82*$M82*$DG$11)</f>
        <v>0</v>
      </c>
      <c r="DH82" s="84"/>
      <c r="DI82" s="84">
        <f>(DH82*$E82*$F82*$G82*$N82*$DI$11)</f>
        <v>0</v>
      </c>
      <c r="DJ82" s="84"/>
      <c r="DK82" s="92">
        <f>(DJ82*$E82*$F82*$G82*$O82*$DK$11)</f>
        <v>0</v>
      </c>
      <c r="DL82" s="84"/>
      <c r="DM82" s="84"/>
      <c r="DN82" s="85">
        <f t="shared" si="215"/>
        <v>14</v>
      </c>
      <c r="DO82" s="85">
        <f t="shared" si="215"/>
        <v>1796248.7222399998</v>
      </c>
    </row>
    <row r="83" spans="1:119" ht="15.75" customHeight="1" x14ac:dyDescent="0.25">
      <c r="A83" s="196">
        <v>12</v>
      </c>
      <c r="B83" s="211"/>
      <c r="C83" s="212"/>
      <c r="D83" s="214" t="s">
        <v>256</v>
      </c>
      <c r="E83" s="200">
        <v>25969</v>
      </c>
      <c r="F83" s="213">
        <v>0.65</v>
      </c>
      <c r="G83" s="207"/>
      <c r="H83" s="77"/>
      <c r="I83" s="77"/>
      <c r="J83" s="77"/>
      <c r="K83" s="208"/>
      <c r="L83" s="209">
        <v>1.4</v>
      </c>
      <c r="M83" s="209">
        <v>1.68</v>
      </c>
      <c r="N83" s="209">
        <v>2.23</v>
      </c>
      <c r="O83" s="210">
        <v>2.57</v>
      </c>
      <c r="P83" s="206">
        <f t="shared" ref="P83:AB83" si="216">SUM(P84:P102)</f>
        <v>54</v>
      </c>
      <c r="Q83" s="206">
        <f t="shared" si="216"/>
        <v>2429929.7176000001</v>
      </c>
      <c r="R83" s="206">
        <f t="shared" si="216"/>
        <v>16</v>
      </c>
      <c r="S83" s="206">
        <f t="shared" si="216"/>
        <v>917422.44439999992</v>
      </c>
      <c r="T83" s="206">
        <f t="shared" si="216"/>
        <v>2973</v>
      </c>
      <c r="U83" s="206">
        <f t="shared" si="216"/>
        <v>90133919.347499982</v>
      </c>
      <c r="V83" s="206">
        <f t="shared" si="216"/>
        <v>0</v>
      </c>
      <c r="W83" s="206">
        <f t="shared" si="216"/>
        <v>0</v>
      </c>
      <c r="X83" s="206">
        <f t="shared" si="216"/>
        <v>0</v>
      </c>
      <c r="Y83" s="206">
        <f>SUM(Y84:Y102)</f>
        <v>0</v>
      </c>
      <c r="Z83" s="206">
        <f t="shared" si="216"/>
        <v>0</v>
      </c>
      <c r="AA83" s="206">
        <f t="shared" si="216"/>
        <v>0</v>
      </c>
      <c r="AB83" s="206">
        <f t="shared" si="216"/>
        <v>0</v>
      </c>
      <c r="AC83" s="206">
        <f>SUM(AC84:AC102)</f>
        <v>0</v>
      </c>
      <c r="AD83" s="206">
        <f t="shared" ref="AD83:CO83" si="217">SUM(AD84:AD102)</f>
        <v>0</v>
      </c>
      <c r="AE83" s="206">
        <f t="shared" si="217"/>
        <v>0</v>
      </c>
      <c r="AF83" s="206">
        <f t="shared" si="217"/>
        <v>54</v>
      </c>
      <c r="AG83" s="206">
        <f t="shared" si="217"/>
        <v>4104805.5664000004</v>
      </c>
      <c r="AH83" s="206">
        <f t="shared" si="217"/>
        <v>0</v>
      </c>
      <c r="AI83" s="206">
        <f t="shared" si="217"/>
        <v>0</v>
      </c>
      <c r="AJ83" s="206">
        <f t="shared" si="217"/>
        <v>510</v>
      </c>
      <c r="AK83" s="206">
        <f t="shared" si="217"/>
        <v>7138618.4100000001</v>
      </c>
      <c r="AL83" s="206">
        <f t="shared" si="217"/>
        <v>3240</v>
      </c>
      <c r="AM83" s="206">
        <f t="shared" si="217"/>
        <v>335717267.8297388</v>
      </c>
      <c r="AN83" s="206">
        <f t="shared" si="217"/>
        <v>28</v>
      </c>
      <c r="AO83" s="206">
        <f t="shared" si="217"/>
        <v>1313345.8184</v>
      </c>
      <c r="AP83" s="206">
        <f t="shared" si="217"/>
        <v>24</v>
      </c>
      <c r="AQ83" s="206">
        <f t="shared" si="217"/>
        <v>1917708.85152</v>
      </c>
      <c r="AR83" s="206">
        <f t="shared" si="217"/>
        <v>0</v>
      </c>
      <c r="AS83" s="206">
        <f t="shared" si="217"/>
        <v>0</v>
      </c>
      <c r="AT83" s="206">
        <f t="shared" si="217"/>
        <v>18</v>
      </c>
      <c r="AU83" s="206">
        <f t="shared" si="217"/>
        <v>323937.30599999998</v>
      </c>
      <c r="AV83" s="206">
        <f t="shared" si="217"/>
        <v>0</v>
      </c>
      <c r="AW83" s="206">
        <f t="shared" si="217"/>
        <v>0</v>
      </c>
      <c r="AX83" s="206">
        <f t="shared" si="217"/>
        <v>0</v>
      </c>
      <c r="AY83" s="206">
        <f t="shared" si="217"/>
        <v>0</v>
      </c>
      <c r="AZ83" s="206">
        <f t="shared" si="217"/>
        <v>0</v>
      </c>
      <c r="BA83" s="206">
        <f t="shared" si="217"/>
        <v>0</v>
      </c>
      <c r="BB83" s="206">
        <f t="shared" si="217"/>
        <v>0</v>
      </c>
      <c r="BC83" s="206">
        <f t="shared" si="217"/>
        <v>0</v>
      </c>
      <c r="BD83" s="206">
        <f t="shared" si="217"/>
        <v>0</v>
      </c>
      <c r="BE83" s="206">
        <f t="shared" si="217"/>
        <v>0</v>
      </c>
      <c r="BF83" s="206">
        <f t="shared" si="217"/>
        <v>0</v>
      </c>
      <c r="BG83" s="206">
        <f t="shared" si="217"/>
        <v>0</v>
      </c>
      <c r="BH83" s="206">
        <f t="shared" si="217"/>
        <v>6</v>
      </c>
      <c r="BI83" s="206">
        <f t="shared" si="217"/>
        <v>320665.21199999994</v>
      </c>
      <c r="BJ83" s="206">
        <f t="shared" si="217"/>
        <v>3770</v>
      </c>
      <c r="BK83" s="206">
        <f t="shared" si="217"/>
        <v>196423870.19563565</v>
      </c>
      <c r="BL83" s="206">
        <f t="shared" si="217"/>
        <v>500</v>
      </c>
      <c r="BM83" s="206">
        <f t="shared" si="217"/>
        <v>10906980</v>
      </c>
      <c r="BN83" s="206">
        <f t="shared" si="217"/>
        <v>0</v>
      </c>
      <c r="BO83" s="206">
        <f t="shared" si="217"/>
        <v>0</v>
      </c>
      <c r="BP83" s="206">
        <f t="shared" si="217"/>
        <v>125</v>
      </c>
      <c r="BQ83" s="206">
        <f t="shared" si="217"/>
        <v>2982404.6111999997</v>
      </c>
      <c r="BR83" s="206">
        <f t="shared" si="217"/>
        <v>111</v>
      </c>
      <c r="BS83" s="206">
        <f t="shared" si="217"/>
        <v>2228296.014</v>
      </c>
      <c r="BT83" s="206">
        <f t="shared" si="217"/>
        <v>339</v>
      </c>
      <c r="BU83" s="206">
        <f t="shared" si="217"/>
        <v>10959158.992319999</v>
      </c>
      <c r="BV83" s="206">
        <f t="shared" si="217"/>
        <v>538</v>
      </c>
      <c r="BW83" s="206">
        <f t="shared" si="217"/>
        <v>16084567.033919998</v>
      </c>
      <c r="BX83" s="206">
        <f t="shared" si="217"/>
        <v>15</v>
      </c>
      <c r="BY83" s="206">
        <f t="shared" si="217"/>
        <v>272674.5</v>
      </c>
      <c r="BZ83" s="206">
        <f t="shared" si="217"/>
        <v>60</v>
      </c>
      <c r="CA83" s="206">
        <f t="shared" si="217"/>
        <v>1090698</v>
      </c>
      <c r="CB83" s="206">
        <f t="shared" si="217"/>
        <v>0</v>
      </c>
      <c r="CC83" s="206">
        <f t="shared" si="217"/>
        <v>0</v>
      </c>
      <c r="CD83" s="206">
        <f t="shared" si="217"/>
        <v>369</v>
      </c>
      <c r="CE83" s="206">
        <f t="shared" si="217"/>
        <v>9407052.1104000006</v>
      </c>
      <c r="CF83" s="206">
        <f t="shared" si="217"/>
        <v>0</v>
      </c>
      <c r="CG83" s="206">
        <f t="shared" si="217"/>
        <v>0</v>
      </c>
      <c r="CH83" s="206">
        <f t="shared" si="217"/>
        <v>0</v>
      </c>
      <c r="CI83" s="206">
        <f t="shared" si="217"/>
        <v>0</v>
      </c>
      <c r="CJ83" s="206">
        <f t="shared" si="217"/>
        <v>2</v>
      </c>
      <c r="CK83" s="206">
        <f t="shared" si="217"/>
        <v>73876.611199999985</v>
      </c>
      <c r="CL83" s="206">
        <f t="shared" si="217"/>
        <v>732</v>
      </c>
      <c r="CM83" s="206">
        <f t="shared" si="217"/>
        <v>15995813.301999997</v>
      </c>
      <c r="CN83" s="206">
        <f t="shared" si="217"/>
        <v>865</v>
      </c>
      <c r="CO83" s="206">
        <f t="shared" si="217"/>
        <v>22617077.294</v>
      </c>
      <c r="CP83" s="206">
        <f t="shared" ref="CP83:DM83" si="218">SUM(CP84:CP102)</f>
        <v>477</v>
      </c>
      <c r="CQ83" s="206">
        <f t="shared" si="218"/>
        <v>11555945.310000001</v>
      </c>
      <c r="CR83" s="206">
        <f t="shared" si="218"/>
        <v>935</v>
      </c>
      <c r="CS83" s="206">
        <f t="shared" si="218"/>
        <v>23723117.779199999</v>
      </c>
      <c r="CT83" s="206">
        <f t="shared" si="218"/>
        <v>515</v>
      </c>
      <c r="CU83" s="206">
        <f t="shared" si="218"/>
        <v>14163804.228</v>
      </c>
      <c r="CV83" s="206">
        <f t="shared" si="218"/>
        <v>0</v>
      </c>
      <c r="CW83" s="206">
        <f t="shared" si="218"/>
        <v>0</v>
      </c>
      <c r="CX83" s="206">
        <f t="shared" si="218"/>
        <v>435</v>
      </c>
      <c r="CY83" s="206">
        <f t="shared" si="218"/>
        <v>8320280.6232000003</v>
      </c>
      <c r="CZ83" s="206">
        <f t="shared" si="218"/>
        <v>0</v>
      </c>
      <c r="DA83" s="206">
        <f t="shared" si="218"/>
        <v>0</v>
      </c>
      <c r="DB83" s="206">
        <f t="shared" si="218"/>
        <v>272</v>
      </c>
      <c r="DC83" s="206">
        <f t="shared" si="218"/>
        <v>7483933.3968000002</v>
      </c>
      <c r="DD83" s="206">
        <f t="shared" si="218"/>
        <v>35</v>
      </c>
      <c r="DE83" s="206">
        <f t="shared" si="218"/>
        <v>1065393.8063999999</v>
      </c>
      <c r="DF83" s="206">
        <f t="shared" si="218"/>
        <v>283</v>
      </c>
      <c r="DG83" s="206">
        <f t="shared" si="218"/>
        <v>6475255.8863999993</v>
      </c>
      <c r="DH83" s="206">
        <f t="shared" si="218"/>
        <v>132</v>
      </c>
      <c r="DI83" s="206">
        <f t="shared" si="218"/>
        <v>3727143.5932</v>
      </c>
      <c r="DJ83" s="206">
        <f t="shared" si="218"/>
        <v>270</v>
      </c>
      <c r="DK83" s="206">
        <f t="shared" si="218"/>
        <v>9389029.6243999992</v>
      </c>
      <c r="DL83" s="206">
        <f t="shared" si="218"/>
        <v>0</v>
      </c>
      <c r="DM83" s="206">
        <f t="shared" si="218"/>
        <v>0</v>
      </c>
      <c r="DN83" s="206">
        <f>SUM(DN84:DN102)</f>
        <v>17703</v>
      </c>
      <c r="DO83" s="206">
        <f t="shared" ref="DO83" si="219">SUM(DO84:DO102)</f>
        <v>819263993.41583455</v>
      </c>
    </row>
    <row r="84" spans="1:119" ht="24" customHeight="1" x14ac:dyDescent="0.25">
      <c r="A84" s="73"/>
      <c r="B84" s="78">
        <v>59</v>
      </c>
      <c r="C84" s="79" t="s">
        <v>257</v>
      </c>
      <c r="D84" s="109" t="s">
        <v>258</v>
      </c>
      <c r="E84" s="74">
        <v>25969</v>
      </c>
      <c r="F84" s="81">
        <v>0.57999999999999996</v>
      </c>
      <c r="G84" s="76">
        <v>1</v>
      </c>
      <c r="H84" s="77"/>
      <c r="I84" s="77"/>
      <c r="J84" s="77"/>
      <c r="K84" s="51"/>
      <c r="L84" s="82">
        <v>1.4</v>
      </c>
      <c r="M84" s="82">
        <v>1.68</v>
      </c>
      <c r="N84" s="82">
        <v>2.23</v>
      </c>
      <c r="O84" s="83">
        <v>2.57</v>
      </c>
      <c r="P84" s="84"/>
      <c r="Q84" s="84">
        <f t="shared" ref="Q84:Q97" si="220">(P84*$E84*$F84*$G84*$L84*$Q$11)</f>
        <v>0</v>
      </c>
      <c r="R84" s="84"/>
      <c r="S84" s="84">
        <f t="shared" ref="S84:S91" si="221">(R84*$E84*$F84*$G84*$L84*$S$11)</f>
        <v>0</v>
      </c>
      <c r="T84" s="84"/>
      <c r="U84" s="84"/>
      <c r="V84" s="84"/>
      <c r="W84" s="85"/>
      <c r="X84" s="84"/>
      <c r="Y84" s="84"/>
      <c r="Z84" s="84"/>
      <c r="AA84" s="84"/>
      <c r="AB84" s="84"/>
      <c r="AC84" s="84"/>
      <c r="AD84" s="84"/>
      <c r="AE84" s="84"/>
      <c r="AF84" s="84"/>
      <c r="AG84" s="84">
        <f t="shared" ref="AG84:AG90" si="222">(AF84*$E84*$F84*$G84*$L84*$AG$11)</f>
        <v>0</v>
      </c>
      <c r="AH84" s="84"/>
      <c r="AI84" s="84"/>
      <c r="AJ84" s="86"/>
      <c r="AK84" s="84"/>
      <c r="AL84" s="84">
        <v>369</v>
      </c>
      <c r="AM84" s="85">
        <f t="shared" ref="AM84:AM97" si="223">(AL84*$E84*$F84*$G84*$L84*$AM$11)</f>
        <v>8559143.4852000009</v>
      </c>
      <c r="AN84" s="84"/>
      <c r="AO84" s="84">
        <f t="shared" ref="AO84:AO97" si="224">(AN84*$E84*$F84*$G84*$L84*$AO$11)</f>
        <v>0</v>
      </c>
      <c r="AP84" s="84">
        <v>1</v>
      </c>
      <c r="AQ84" s="84">
        <f t="shared" ref="AQ84:AQ97" si="225">(AP84*$E84*$F84*$G84*$M84*$AQ$11)</f>
        <v>27834.612959999999</v>
      </c>
      <c r="AR84" s="90"/>
      <c r="AS84" s="84"/>
      <c r="AT84" s="84"/>
      <c r="AU84" s="89"/>
      <c r="AV84" s="84"/>
      <c r="AW84" s="84"/>
      <c r="AX84" s="84">
        <v>0</v>
      </c>
      <c r="AY84" s="84"/>
      <c r="AZ84" s="84"/>
      <c r="BA84" s="84"/>
      <c r="BB84" s="84"/>
      <c r="BC84" s="84"/>
      <c r="BD84" s="84"/>
      <c r="BE84" s="85"/>
      <c r="BF84" s="84"/>
      <c r="BG84" s="85"/>
      <c r="BH84" s="84"/>
      <c r="BI84" s="84">
        <f t="shared" ref="BI84:BI97" si="226">(BH84*$E84*$F84*$G84*$L84*$BI$11)</f>
        <v>0</v>
      </c>
      <c r="BJ84" s="84">
        <v>395</v>
      </c>
      <c r="BK84" s="84">
        <f t="shared" ref="BK84:BK97" si="227">(BJ84*$E84*$F84*$G84*$M84*$BK$11)</f>
        <v>10994672.119200001</v>
      </c>
      <c r="BL84" s="84"/>
      <c r="BM84" s="84"/>
      <c r="BN84" s="84"/>
      <c r="BO84" s="85"/>
      <c r="BP84" s="84"/>
      <c r="BQ84" s="84">
        <f t="shared" ref="BQ84:BQ97" si="228">(BP84*$E84*$F84*$G84*$M84*$BQ$11)</f>
        <v>0</v>
      </c>
      <c r="BR84" s="84"/>
      <c r="BS84" s="84">
        <f t="shared" ref="BS84:BS97" si="229">(BR84*$E84*$F84*$G84*$M84*$BS$11)</f>
        <v>0</v>
      </c>
      <c r="BT84" s="84">
        <v>38</v>
      </c>
      <c r="BU84" s="85">
        <f t="shared" ref="BU84:BU97" si="230">(BT84*$E84*$F84*$G84*$M84*$BU$11)</f>
        <v>1153871.2281599999</v>
      </c>
      <c r="BV84" s="84">
        <v>30</v>
      </c>
      <c r="BW84" s="89">
        <f t="shared" ref="BW84:BW97" si="231">(BV84*$E84*$F84*$G84*$M84*$BW$11)</f>
        <v>910950.96959999995</v>
      </c>
      <c r="BX84" s="84"/>
      <c r="BY84" s="84"/>
      <c r="BZ84" s="84"/>
      <c r="CA84" s="84"/>
      <c r="CB84" s="84"/>
      <c r="CC84" s="84"/>
      <c r="CD84" s="84">
        <v>39</v>
      </c>
      <c r="CE84" s="84">
        <f t="shared" ref="CE84:CE97" si="232">(CD84*$E84*$F84*$G84*$M84*$CE$11)</f>
        <v>986863.55039999983</v>
      </c>
      <c r="CF84" s="84"/>
      <c r="CG84" s="84"/>
      <c r="CH84" s="84"/>
      <c r="CI84" s="85"/>
      <c r="CJ84" s="84"/>
      <c r="CK84" s="85">
        <f t="shared" ref="CK84:CK97" si="233">(CJ84*$E84*$F84*$G84*$L84*$CK$11)</f>
        <v>0</v>
      </c>
      <c r="CL84" s="84">
        <v>51</v>
      </c>
      <c r="CM84" s="84">
        <f t="shared" ref="CM84:CM97" si="234">(CL84*$E84*$F84*$G84*$L84*$CM$11)</f>
        <v>1075428.2279999999</v>
      </c>
      <c r="CN84" s="84">
        <v>19</v>
      </c>
      <c r="CO84" s="84">
        <f t="shared" ref="CO84:CO97" si="235">(CN84*$E84*$F84*$G84*$L84*$CO$11)</f>
        <v>400649.73199999996</v>
      </c>
      <c r="CP84" s="84">
        <v>35</v>
      </c>
      <c r="CQ84" s="84">
        <f t="shared" ref="CQ84:CQ97" si="236">(CP84*$E84*$F84*$G84*$L84*$CQ$11)</f>
        <v>738038.97999999986</v>
      </c>
      <c r="CR84" s="84">
        <f>96+13</f>
        <v>109</v>
      </c>
      <c r="CS84" s="84">
        <f t="shared" ref="CS84:CS97" si="237">(CR84*$E84*$F84*$G84*$M84*$CS$11)</f>
        <v>2758157.1023999997</v>
      </c>
      <c r="CT84" s="84">
        <v>70</v>
      </c>
      <c r="CU84" s="84">
        <f t="shared" ref="CU84:CU97" si="238">(CT84*$E84*$F84*$G84*$M84*$CU$11)</f>
        <v>1771293.5519999997</v>
      </c>
      <c r="CV84" s="84"/>
      <c r="CW84" s="84"/>
      <c r="CX84" s="90"/>
      <c r="CY84" s="84">
        <f t="shared" ref="CY84:CY97" si="239">(CX84*$E84*$F84*$G84*$M84*$CY$11)</f>
        <v>0</v>
      </c>
      <c r="CZ84" s="84"/>
      <c r="DA84" s="89"/>
      <c r="DB84" s="84">
        <v>50</v>
      </c>
      <c r="DC84" s="84">
        <f t="shared" ref="DC84:DC97" si="240">(DB84*$E84*$F84*$G84*$M84*$DC$11)</f>
        <v>1265209.68</v>
      </c>
      <c r="DD84" s="91"/>
      <c r="DE84" s="84">
        <f t="shared" ref="DE84:DE97" si="241">(DD84*$E84*$F84*$G84*$M84*$DE$11)</f>
        <v>0</v>
      </c>
      <c r="DF84" s="84">
        <v>3</v>
      </c>
      <c r="DG84" s="84">
        <f t="shared" ref="DG84:DG97" si="242">(DF84*$E84*$F84*$G84*$M84*$DG$11)</f>
        <v>75912.580799999996</v>
      </c>
      <c r="DH84" s="84"/>
      <c r="DI84" s="84">
        <f t="shared" ref="DI84:DI97" si="243">(DH84*$E84*$F84*$G84*$N84*$DI$11)</f>
        <v>0</v>
      </c>
      <c r="DJ84" s="84">
        <v>4</v>
      </c>
      <c r="DK84" s="92">
        <f t="shared" ref="DK84:DK97" si="244">(DJ84*$E84*$F84*$G84*$O84*$DK$11)</f>
        <v>154837.56559999997</v>
      </c>
      <c r="DL84" s="84"/>
      <c r="DM84" s="84"/>
      <c r="DN84" s="85">
        <f t="shared" ref="DN84:DN102" si="245">SUM(P84,R84,T84,V84,X84,Z84,AB84,AD84,AF84,AH84,AJ84,AL84,AR84,AV84,AX84,CB84,AN84,BB84,BD84,BF84,CP84,BH84,BJ84,AP84,BN84,AT84,CR84,BP84,CT84,BR84,BT84,BV84,CD84,BX84,BZ84,CF84,CH84,CJ84,CL84,CN84,CV84,CX84,BL84,AZ84,CZ84,DB84,DD84,DF84,DH84,DJ84,DL84)</f>
        <v>1213</v>
      </c>
      <c r="DO84" s="85">
        <f t="shared" ref="DO84:DO102" si="246">SUM(Q84,S84,U84,W84,Y84,AA84,AC84,AE84,AG84,AI84,AK84,AM84,AS84,AW84,AY84,CC84,AO84,BC84,BE84,BG84,CQ84,BI84,BK84,AQ84,BO84,AU84,CS84,BQ84,CU84,BS84,BU84,BW84,CE84,BY84,CA84,CG84,CI84,CK84,CM84,CO84,CW84,CY84,BM84,BA84,DA84,DC84,DE84,DG84,DI84,DK84,DM84)</f>
        <v>30872863.386320006</v>
      </c>
    </row>
    <row r="85" spans="1:119" ht="24" customHeight="1" x14ac:dyDescent="0.25">
      <c r="A85" s="73"/>
      <c r="B85" s="78">
        <v>60</v>
      </c>
      <c r="C85" s="79" t="s">
        <v>259</v>
      </c>
      <c r="D85" s="109" t="s">
        <v>260</v>
      </c>
      <c r="E85" s="74">
        <v>25969</v>
      </c>
      <c r="F85" s="81">
        <v>0.62</v>
      </c>
      <c r="G85" s="76">
        <v>1</v>
      </c>
      <c r="H85" s="77"/>
      <c r="I85" s="77"/>
      <c r="J85" s="77"/>
      <c r="K85" s="51"/>
      <c r="L85" s="82">
        <v>1.4</v>
      </c>
      <c r="M85" s="82">
        <v>1.68</v>
      </c>
      <c r="N85" s="82">
        <v>2.23</v>
      </c>
      <c r="O85" s="83">
        <v>2.57</v>
      </c>
      <c r="P85" s="84"/>
      <c r="Q85" s="84">
        <f t="shared" si="220"/>
        <v>0</v>
      </c>
      <c r="R85" s="84"/>
      <c r="S85" s="84">
        <f t="shared" si="221"/>
        <v>0</v>
      </c>
      <c r="T85" s="84">
        <v>1500</v>
      </c>
      <c r="U85" s="84">
        <f t="shared" ref="U85:U97" si="247">(T85*$E85*$F85*$G85*$L85*$U$11)</f>
        <v>42264547.5</v>
      </c>
      <c r="V85" s="84"/>
      <c r="W85" s="85"/>
      <c r="X85" s="84"/>
      <c r="Y85" s="84"/>
      <c r="Z85" s="84"/>
      <c r="AA85" s="84"/>
      <c r="AB85" s="84"/>
      <c r="AC85" s="84"/>
      <c r="AD85" s="84"/>
      <c r="AE85" s="84"/>
      <c r="AF85" s="84"/>
      <c r="AG85" s="84">
        <f t="shared" si="222"/>
        <v>0</v>
      </c>
      <c r="AH85" s="84"/>
      <c r="AI85" s="84"/>
      <c r="AJ85" s="86"/>
      <c r="AK85" s="84"/>
      <c r="AL85" s="84">
        <v>50</v>
      </c>
      <c r="AM85" s="85">
        <f t="shared" si="223"/>
        <v>1239760.06</v>
      </c>
      <c r="AN85" s="84"/>
      <c r="AO85" s="84">
        <f t="shared" si="224"/>
        <v>0</v>
      </c>
      <c r="AP85" s="84"/>
      <c r="AQ85" s="84">
        <f t="shared" si="225"/>
        <v>0</v>
      </c>
      <c r="AR85" s="90"/>
      <c r="AS85" s="84"/>
      <c r="AT85" s="84"/>
      <c r="AU85" s="89"/>
      <c r="AV85" s="84"/>
      <c r="AW85" s="84"/>
      <c r="AX85" s="84"/>
      <c r="AY85" s="84"/>
      <c r="AZ85" s="84"/>
      <c r="BA85" s="84"/>
      <c r="BB85" s="84"/>
      <c r="BC85" s="84"/>
      <c r="BD85" s="84"/>
      <c r="BE85" s="85"/>
      <c r="BF85" s="84"/>
      <c r="BG85" s="85"/>
      <c r="BH85" s="84"/>
      <c r="BI85" s="84">
        <f t="shared" si="226"/>
        <v>0</v>
      </c>
      <c r="BJ85" s="84">
        <v>1000</v>
      </c>
      <c r="BK85" s="84">
        <f t="shared" si="227"/>
        <v>29754241.440000001</v>
      </c>
      <c r="BL85" s="84"/>
      <c r="BM85" s="84"/>
      <c r="BN85" s="84"/>
      <c r="BO85" s="85"/>
      <c r="BP85" s="84"/>
      <c r="BQ85" s="84">
        <f t="shared" si="228"/>
        <v>0</v>
      </c>
      <c r="BR85" s="84"/>
      <c r="BS85" s="84">
        <f t="shared" si="229"/>
        <v>0</v>
      </c>
      <c r="BT85" s="84">
        <v>61</v>
      </c>
      <c r="BU85" s="85">
        <f t="shared" si="230"/>
        <v>1980009.5212799998</v>
      </c>
      <c r="BV85" s="84">
        <v>60</v>
      </c>
      <c r="BW85" s="89">
        <f t="shared" si="231"/>
        <v>1947550.3488</v>
      </c>
      <c r="BX85" s="84"/>
      <c r="BY85" s="84"/>
      <c r="BZ85" s="84"/>
      <c r="CA85" s="84"/>
      <c r="CB85" s="84"/>
      <c r="CC85" s="84"/>
      <c r="CD85" s="84">
        <v>60</v>
      </c>
      <c r="CE85" s="84">
        <f t="shared" si="232"/>
        <v>1622958.6240000001</v>
      </c>
      <c r="CF85" s="84"/>
      <c r="CG85" s="84"/>
      <c r="CH85" s="84"/>
      <c r="CI85" s="85"/>
      <c r="CJ85" s="84"/>
      <c r="CK85" s="85">
        <f t="shared" si="233"/>
        <v>0</v>
      </c>
      <c r="CL85" s="84">
        <v>260</v>
      </c>
      <c r="CM85" s="84">
        <f t="shared" si="234"/>
        <v>5860683.919999999</v>
      </c>
      <c r="CN85" s="84">
        <v>216</v>
      </c>
      <c r="CO85" s="84">
        <f t="shared" si="235"/>
        <v>4868875.8719999995</v>
      </c>
      <c r="CP85" s="84">
        <v>149</v>
      </c>
      <c r="CQ85" s="84">
        <f t="shared" si="236"/>
        <v>3358622.7080000001</v>
      </c>
      <c r="CR85" s="84">
        <f>224+15</f>
        <v>239</v>
      </c>
      <c r="CS85" s="84">
        <f t="shared" si="237"/>
        <v>6464785.1855999995</v>
      </c>
      <c r="CT85" s="84">
        <v>65</v>
      </c>
      <c r="CU85" s="84">
        <f t="shared" si="238"/>
        <v>1758205.1759999997</v>
      </c>
      <c r="CV85" s="84"/>
      <c r="CW85" s="84"/>
      <c r="CX85" s="90"/>
      <c r="CY85" s="84">
        <f t="shared" si="239"/>
        <v>0</v>
      </c>
      <c r="CZ85" s="84"/>
      <c r="DA85" s="89"/>
      <c r="DB85" s="84">
        <v>120</v>
      </c>
      <c r="DC85" s="84">
        <f t="shared" si="240"/>
        <v>3245917.2480000001</v>
      </c>
      <c r="DD85" s="91">
        <v>2</v>
      </c>
      <c r="DE85" s="84">
        <f t="shared" si="241"/>
        <v>54098.620799999997</v>
      </c>
      <c r="DF85" s="84">
        <v>3</v>
      </c>
      <c r="DG85" s="84">
        <f t="shared" si="242"/>
        <v>81147.931199999992</v>
      </c>
      <c r="DH85" s="84"/>
      <c r="DI85" s="84">
        <f t="shared" si="243"/>
        <v>0</v>
      </c>
      <c r="DJ85" s="84">
        <v>8</v>
      </c>
      <c r="DK85" s="92">
        <f t="shared" si="244"/>
        <v>331032.0368</v>
      </c>
      <c r="DL85" s="84"/>
      <c r="DM85" s="84"/>
      <c r="DN85" s="85">
        <f t="shared" si="245"/>
        <v>3793</v>
      </c>
      <c r="DO85" s="85">
        <f t="shared" si="246"/>
        <v>104832436.19248</v>
      </c>
    </row>
    <row r="86" spans="1:119" ht="24" customHeight="1" x14ac:dyDescent="0.25">
      <c r="A86" s="73"/>
      <c r="B86" s="78">
        <v>61</v>
      </c>
      <c r="C86" s="79" t="s">
        <v>261</v>
      </c>
      <c r="D86" s="109" t="s">
        <v>262</v>
      </c>
      <c r="E86" s="74">
        <v>25969</v>
      </c>
      <c r="F86" s="81">
        <v>1.4</v>
      </c>
      <c r="G86" s="76">
        <v>1</v>
      </c>
      <c r="H86" s="77"/>
      <c r="I86" s="77"/>
      <c r="J86" s="77"/>
      <c r="K86" s="51"/>
      <c r="L86" s="82">
        <v>1.4</v>
      </c>
      <c r="M86" s="82">
        <v>1.68</v>
      </c>
      <c r="N86" s="82">
        <v>2.23</v>
      </c>
      <c r="O86" s="83">
        <v>2.57</v>
      </c>
      <c r="P86" s="84"/>
      <c r="Q86" s="84">
        <f t="shared" si="220"/>
        <v>0</v>
      </c>
      <c r="R86" s="84"/>
      <c r="S86" s="84">
        <f t="shared" si="221"/>
        <v>0</v>
      </c>
      <c r="T86" s="84">
        <v>5</v>
      </c>
      <c r="U86" s="84">
        <f t="shared" si="247"/>
        <v>318120.25</v>
      </c>
      <c r="V86" s="84"/>
      <c r="W86" s="85"/>
      <c r="X86" s="84"/>
      <c r="Y86" s="84"/>
      <c r="Z86" s="84"/>
      <c r="AA86" s="84"/>
      <c r="AB86" s="84"/>
      <c r="AC86" s="84"/>
      <c r="AD86" s="84"/>
      <c r="AE86" s="84"/>
      <c r="AF86" s="84"/>
      <c r="AG86" s="84">
        <f t="shared" si="222"/>
        <v>0</v>
      </c>
      <c r="AH86" s="84"/>
      <c r="AI86" s="84"/>
      <c r="AJ86" s="86"/>
      <c r="AK86" s="84"/>
      <c r="AL86" s="84">
        <v>20</v>
      </c>
      <c r="AM86" s="85">
        <f t="shared" si="223"/>
        <v>1119783.28</v>
      </c>
      <c r="AN86" s="84"/>
      <c r="AO86" s="84">
        <f t="shared" si="224"/>
        <v>0</v>
      </c>
      <c r="AP86" s="84"/>
      <c r="AQ86" s="84">
        <f t="shared" si="225"/>
        <v>0</v>
      </c>
      <c r="AR86" s="90"/>
      <c r="AS86" s="84"/>
      <c r="AT86" s="84"/>
      <c r="AU86" s="89"/>
      <c r="AV86" s="84"/>
      <c r="AW86" s="84"/>
      <c r="AX86" s="84">
        <v>0</v>
      </c>
      <c r="AY86" s="84"/>
      <c r="AZ86" s="84"/>
      <c r="BA86" s="84"/>
      <c r="BB86" s="84"/>
      <c r="BC86" s="84"/>
      <c r="BD86" s="84"/>
      <c r="BE86" s="85"/>
      <c r="BF86" s="84"/>
      <c r="BG86" s="85"/>
      <c r="BH86" s="84"/>
      <c r="BI86" s="84">
        <f t="shared" si="226"/>
        <v>0</v>
      </c>
      <c r="BJ86" s="84">
        <v>5</v>
      </c>
      <c r="BK86" s="84">
        <f t="shared" si="227"/>
        <v>335934.98400000005</v>
      </c>
      <c r="BL86" s="84"/>
      <c r="BM86" s="84"/>
      <c r="BN86" s="84"/>
      <c r="BO86" s="85"/>
      <c r="BP86" s="84"/>
      <c r="BQ86" s="84">
        <f t="shared" si="228"/>
        <v>0</v>
      </c>
      <c r="BR86" s="84"/>
      <c r="BS86" s="84">
        <f t="shared" si="229"/>
        <v>0</v>
      </c>
      <c r="BT86" s="84">
        <v>3</v>
      </c>
      <c r="BU86" s="85">
        <f t="shared" si="230"/>
        <v>219884.71679999997</v>
      </c>
      <c r="BV86" s="84">
        <v>1</v>
      </c>
      <c r="BW86" s="89">
        <f t="shared" si="231"/>
        <v>73294.905599999998</v>
      </c>
      <c r="BX86" s="84"/>
      <c r="BY86" s="84"/>
      <c r="BZ86" s="84"/>
      <c r="CA86" s="84"/>
      <c r="CB86" s="84"/>
      <c r="CC86" s="84"/>
      <c r="CD86" s="84"/>
      <c r="CE86" s="84">
        <f t="shared" si="232"/>
        <v>0</v>
      </c>
      <c r="CF86" s="84"/>
      <c r="CG86" s="84"/>
      <c r="CH86" s="84"/>
      <c r="CI86" s="85"/>
      <c r="CJ86" s="84"/>
      <c r="CK86" s="85">
        <f t="shared" si="233"/>
        <v>0</v>
      </c>
      <c r="CL86" s="84">
        <v>12</v>
      </c>
      <c r="CM86" s="84">
        <f t="shared" si="234"/>
        <v>610790.87999999989</v>
      </c>
      <c r="CN86" s="84"/>
      <c r="CO86" s="84">
        <f t="shared" si="235"/>
        <v>0</v>
      </c>
      <c r="CP86" s="84">
        <v>1</v>
      </c>
      <c r="CQ86" s="84">
        <f t="shared" si="236"/>
        <v>50899.24</v>
      </c>
      <c r="CR86" s="84"/>
      <c r="CS86" s="84">
        <f t="shared" si="237"/>
        <v>0</v>
      </c>
      <c r="CT86" s="84"/>
      <c r="CU86" s="84">
        <f t="shared" si="238"/>
        <v>0</v>
      </c>
      <c r="CV86" s="84"/>
      <c r="CW86" s="84"/>
      <c r="CX86" s="90"/>
      <c r="CY86" s="84">
        <f t="shared" si="239"/>
        <v>0</v>
      </c>
      <c r="CZ86" s="84"/>
      <c r="DA86" s="89"/>
      <c r="DB86" s="84">
        <v>2</v>
      </c>
      <c r="DC86" s="84">
        <f t="shared" si="240"/>
        <v>122158.17599999999</v>
      </c>
      <c r="DD86" s="91"/>
      <c r="DE86" s="84">
        <f t="shared" si="241"/>
        <v>0</v>
      </c>
      <c r="DF86" s="84">
        <v>2</v>
      </c>
      <c r="DG86" s="84">
        <f t="shared" si="242"/>
        <v>122158.17599999999</v>
      </c>
      <c r="DH86" s="84"/>
      <c r="DI86" s="84">
        <f t="shared" si="243"/>
        <v>0</v>
      </c>
      <c r="DJ86" s="84"/>
      <c r="DK86" s="92">
        <f t="shared" si="244"/>
        <v>0</v>
      </c>
      <c r="DL86" s="84"/>
      <c r="DM86" s="84"/>
      <c r="DN86" s="85">
        <f t="shared" si="245"/>
        <v>51</v>
      </c>
      <c r="DO86" s="85">
        <f t="shared" si="246"/>
        <v>2973024.6084000003</v>
      </c>
    </row>
    <row r="87" spans="1:119" ht="23.25" customHeight="1" x14ac:dyDescent="0.25">
      <c r="A87" s="73"/>
      <c r="B87" s="78">
        <v>62</v>
      </c>
      <c r="C87" s="79" t="s">
        <v>263</v>
      </c>
      <c r="D87" s="109" t="s">
        <v>264</v>
      </c>
      <c r="E87" s="74">
        <v>25969</v>
      </c>
      <c r="F87" s="81">
        <v>1.27</v>
      </c>
      <c r="G87" s="76">
        <v>1</v>
      </c>
      <c r="H87" s="77"/>
      <c r="I87" s="77"/>
      <c r="J87" s="77"/>
      <c r="K87" s="51"/>
      <c r="L87" s="82">
        <v>1.4</v>
      </c>
      <c r="M87" s="82">
        <v>1.68</v>
      </c>
      <c r="N87" s="82">
        <v>2.23</v>
      </c>
      <c r="O87" s="83">
        <v>2.57</v>
      </c>
      <c r="P87" s="84">
        <v>10</v>
      </c>
      <c r="Q87" s="84">
        <f t="shared" si="220"/>
        <v>507901.70199999999</v>
      </c>
      <c r="R87" s="84">
        <v>2</v>
      </c>
      <c r="S87" s="84">
        <f t="shared" si="221"/>
        <v>101580.34039999999</v>
      </c>
      <c r="T87" s="84">
        <v>1</v>
      </c>
      <c r="U87" s="84">
        <f t="shared" si="247"/>
        <v>57716.102499999986</v>
      </c>
      <c r="V87" s="84"/>
      <c r="W87" s="85"/>
      <c r="X87" s="84"/>
      <c r="Y87" s="84"/>
      <c r="Z87" s="84"/>
      <c r="AA87" s="84"/>
      <c r="AB87" s="84"/>
      <c r="AC87" s="84"/>
      <c r="AD87" s="84"/>
      <c r="AE87" s="84"/>
      <c r="AF87" s="84">
        <v>40</v>
      </c>
      <c r="AG87" s="84">
        <f t="shared" si="222"/>
        <v>2031606.808</v>
      </c>
      <c r="AH87" s="84"/>
      <c r="AI87" s="84"/>
      <c r="AJ87" s="86"/>
      <c r="AK87" s="84"/>
      <c r="AL87" s="84">
        <v>40</v>
      </c>
      <c r="AM87" s="85">
        <f t="shared" si="223"/>
        <v>2031606.808</v>
      </c>
      <c r="AN87" s="84">
        <v>7</v>
      </c>
      <c r="AO87" s="84">
        <f t="shared" si="224"/>
        <v>355531.19140000001</v>
      </c>
      <c r="AP87" s="84"/>
      <c r="AQ87" s="84">
        <f t="shared" si="225"/>
        <v>0</v>
      </c>
      <c r="AR87" s="90"/>
      <c r="AS87" s="84"/>
      <c r="AT87" s="84"/>
      <c r="AU87" s="89"/>
      <c r="AV87" s="84"/>
      <c r="AW87" s="84"/>
      <c r="AX87" s="84"/>
      <c r="AY87" s="84"/>
      <c r="AZ87" s="84"/>
      <c r="BA87" s="84"/>
      <c r="BB87" s="84"/>
      <c r="BC87" s="84"/>
      <c r="BD87" s="84"/>
      <c r="BE87" s="85"/>
      <c r="BF87" s="84"/>
      <c r="BG87" s="85"/>
      <c r="BH87" s="84">
        <v>3</v>
      </c>
      <c r="BI87" s="84">
        <f t="shared" si="226"/>
        <v>166222.37519999998</v>
      </c>
      <c r="BJ87" s="84">
        <v>29</v>
      </c>
      <c r="BK87" s="84">
        <f t="shared" si="227"/>
        <v>1767497.9229600001</v>
      </c>
      <c r="BL87" s="84"/>
      <c r="BM87" s="84"/>
      <c r="BN87" s="84"/>
      <c r="BO87" s="85"/>
      <c r="BP87" s="84">
        <v>8</v>
      </c>
      <c r="BQ87" s="84">
        <f t="shared" si="228"/>
        <v>443259.66719999997</v>
      </c>
      <c r="BR87" s="84">
        <v>2</v>
      </c>
      <c r="BS87" s="84">
        <f t="shared" si="229"/>
        <v>99733.42512</v>
      </c>
      <c r="BT87" s="84">
        <v>6</v>
      </c>
      <c r="BU87" s="85">
        <f t="shared" si="230"/>
        <v>398933.70047999994</v>
      </c>
      <c r="BV87" s="84">
        <v>1</v>
      </c>
      <c r="BW87" s="89">
        <f t="shared" si="231"/>
        <v>66488.950079999995</v>
      </c>
      <c r="BX87" s="84"/>
      <c r="BY87" s="84"/>
      <c r="BZ87" s="84"/>
      <c r="CA87" s="84"/>
      <c r="CB87" s="84"/>
      <c r="CC87" s="84"/>
      <c r="CD87" s="84">
        <v>4</v>
      </c>
      <c r="CE87" s="84">
        <f t="shared" si="232"/>
        <v>221629.83359999998</v>
      </c>
      <c r="CF87" s="84"/>
      <c r="CG87" s="84"/>
      <c r="CH87" s="84"/>
      <c r="CI87" s="85"/>
      <c r="CJ87" s="84">
        <v>2</v>
      </c>
      <c r="CK87" s="85">
        <f t="shared" si="233"/>
        <v>73876.611199999985</v>
      </c>
      <c r="CL87" s="84">
        <v>15</v>
      </c>
      <c r="CM87" s="84">
        <f t="shared" si="234"/>
        <v>692593.23</v>
      </c>
      <c r="CN87" s="84">
        <v>5</v>
      </c>
      <c r="CO87" s="84">
        <f t="shared" si="235"/>
        <v>230864.40999999997</v>
      </c>
      <c r="CP87" s="84">
        <v>9</v>
      </c>
      <c r="CQ87" s="84">
        <f t="shared" si="236"/>
        <v>415555.93799999997</v>
      </c>
      <c r="CR87" s="84">
        <v>13</v>
      </c>
      <c r="CS87" s="84">
        <f t="shared" si="237"/>
        <v>720296.95919999992</v>
      </c>
      <c r="CT87" s="84">
        <v>40</v>
      </c>
      <c r="CU87" s="84">
        <f t="shared" si="238"/>
        <v>2216298.3359999997</v>
      </c>
      <c r="CV87" s="84"/>
      <c r="CW87" s="84"/>
      <c r="CX87" s="90">
        <v>20</v>
      </c>
      <c r="CY87" s="84">
        <f t="shared" si="239"/>
        <v>997334.25119999982</v>
      </c>
      <c r="CZ87" s="84"/>
      <c r="DA87" s="89"/>
      <c r="DB87" s="84">
        <v>2</v>
      </c>
      <c r="DC87" s="84">
        <f t="shared" si="240"/>
        <v>110814.91679999999</v>
      </c>
      <c r="DD87" s="91"/>
      <c r="DE87" s="84">
        <f t="shared" si="241"/>
        <v>0</v>
      </c>
      <c r="DF87" s="84">
        <v>7</v>
      </c>
      <c r="DG87" s="84">
        <f t="shared" si="242"/>
        <v>387852.20879999996</v>
      </c>
      <c r="DH87" s="84"/>
      <c r="DI87" s="84">
        <f t="shared" si="243"/>
        <v>0</v>
      </c>
      <c r="DJ87" s="84">
        <v>3</v>
      </c>
      <c r="DK87" s="92">
        <f t="shared" si="244"/>
        <v>254280.65729999999</v>
      </c>
      <c r="DL87" s="89"/>
      <c r="DM87" s="89"/>
      <c r="DN87" s="85">
        <f t="shared" si="245"/>
        <v>269</v>
      </c>
      <c r="DO87" s="85">
        <f t="shared" si="246"/>
        <v>14349476.345439995</v>
      </c>
    </row>
    <row r="88" spans="1:119" ht="24" customHeight="1" x14ac:dyDescent="0.25">
      <c r="A88" s="73"/>
      <c r="B88" s="78">
        <v>63</v>
      </c>
      <c r="C88" s="79" t="s">
        <v>265</v>
      </c>
      <c r="D88" s="109" t="s">
        <v>266</v>
      </c>
      <c r="E88" s="74">
        <v>25969</v>
      </c>
      <c r="F88" s="81">
        <v>3.12</v>
      </c>
      <c r="G88" s="76">
        <v>1</v>
      </c>
      <c r="H88" s="77"/>
      <c r="I88" s="77"/>
      <c r="J88" s="77"/>
      <c r="K88" s="51"/>
      <c r="L88" s="82">
        <v>1.4</v>
      </c>
      <c r="M88" s="82">
        <v>1.68</v>
      </c>
      <c r="N88" s="82">
        <v>2.23</v>
      </c>
      <c r="O88" s="83">
        <v>2.57</v>
      </c>
      <c r="P88" s="84">
        <v>3</v>
      </c>
      <c r="Q88" s="84">
        <f t="shared" si="220"/>
        <v>374327.55359999998</v>
      </c>
      <c r="R88" s="84">
        <v>2</v>
      </c>
      <c r="S88" s="84">
        <f t="shared" si="221"/>
        <v>249551.70240000001</v>
      </c>
      <c r="T88" s="84"/>
      <c r="U88" s="84">
        <f t="shared" si="247"/>
        <v>0</v>
      </c>
      <c r="V88" s="84"/>
      <c r="W88" s="85"/>
      <c r="X88" s="84"/>
      <c r="Y88" s="84"/>
      <c r="Z88" s="84"/>
      <c r="AA88" s="84"/>
      <c r="AB88" s="84"/>
      <c r="AC88" s="84"/>
      <c r="AD88" s="84"/>
      <c r="AE88" s="84"/>
      <c r="AF88" s="84">
        <v>12</v>
      </c>
      <c r="AG88" s="84">
        <f t="shared" si="222"/>
        <v>1497310.2143999999</v>
      </c>
      <c r="AH88" s="84"/>
      <c r="AI88" s="84"/>
      <c r="AJ88" s="86"/>
      <c r="AK88" s="84"/>
      <c r="AL88" s="84">
        <v>33</v>
      </c>
      <c r="AM88" s="85">
        <f t="shared" si="223"/>
        <v>4117603.0896000001</v>
      </c>
      <c r="AN88" s="84"/>
      <c r="AO88" s="84">
        <f t="shared" si="224"/>
        <v>0</v>
      </c>
      <c r="AP88" s="84">
        <v>5</v>
      </c>
      <c r="AQ88" s="84">
        <f t="shared" si="225"/>
        <v>748655.10720000009</v>
      </c>
      <c r="AR88" s="90"/>
      <c r="AS88" s="84"/>
      <c r="AT88" s="84"/>
      <c r="AU88" s="89"/>
      <c r="AV88" s="84"/>
      <c r="AW88" s="84"/>
      <c r="AX88" s="84"/>
      <c r="AY88" s="84"/>
      <c r="AZ88" s="84"/>
      <c r="BA88" s="84"/>
      <c r="BB88" s="84"/>
      <c r="BC88" s="84"/>
      <c r="BD88" s="84"/>
      <c r="BE88" s="85"/>
      <c r="BF88" s="84"/>
      <c r="BG88" s="85"/>
      <c r="BH88" s="84"/>
      <c r="BI88" s="84">
        <f t="shared" si="226"/>
        <v>0</v>
      </c>
      <c r="BJ88" s="84">
        <v>1</v>
      </c>
      <c r="BK88" s="84">
        <f t="shared" si="227"/>
        <v>149731.02144000001</v>
      </c>
      <c r="BL88" s="84"/>
      <c r="BM88" s="84"/>
      <c r="BN88" s="84"/>
      <c r="BO88" s="85"/>
      <c r="BP88" s="84"/>
      <c r="BQ88" s="84">
        <f t="shared" si="228"/>
        <v>0</v>
      </c>
      <c r="BR88" s="84"/>
      <c r="BS88" s="84">
        <f t="shared" si="229"/>
        <v>0</v>
      </c>
      <c r="BT88" s="84">
        <v>4</v>
      </c>
      <c r="BU88" s="85">
        <f t="shared" si="230"/>
        <v>653371.72991999995</v>
      </c>
      <c r="BV88" s="84"/>
      <c r="BW88" s="89">
        <f t="shared" si="231"/>
        <v>0</v>
      </c>
      <c r="BX88" s="84"/>
      <c r="BY88" s="84"/>
      <c r="BZ88" s="84"/>
      <c r="CA88" s="84"/>
      <c r="CB88" s="84"/>
      <c r="CC88" s="84"/>
      <c r="CD88" s="84">
        <v>1</v>
      </c>
      <c r="CE88" s="84">
        <f t="shared" si="232"/>
        <v>136119.11040000001</v>
      </c>
      <c r="CF88" s="84"/>
      <c r="CG88" s="84"/>
      <c r="CH88" s="84"/>
      <c r="CI88" s="85"/>
      <c r="CJ88" s="84"/>
      <c r="CK88" s="85">
        <f t="shared" si="233"/>
        <v>0</v>
      </c>
      <c r="CL88" s="84"/>
      <c r="CM88" s="84">
        <f t="shared" si="234"/>
        <v>0</v>
      </c>
      <c r="CN88" s="84">
        <v>3</v>
      </c>
      <c r="CO88" s="84">
        <f t="shared" si="235"/>
        <v>340297.77599999995</v>
      </c>
      <c r="CP88" s="84"/>
      <c r="CQ88" s="84">
        <f t="shared" si="236"/>
        <v>0</v>
      </c>
      <c r="CR88" s="84"/>
      <c r="CS88" s="84">
        <f t="shared" si="237"/>
        <v>0</v>
      </c>
      <c r="CT88" s="84"/>
      <c r="CU88" s="84">
        <f t="shared" si="238"/>
        <v>0</v>
      </c>
      <c r="CV88" s="84"/>
      <c r="CW88" s="84"/>
      <c r="CX88" s="90"/>
      <c r="CY88" s="84">
        <f t="shared" si="239"/>
        <v>0</v>
      </c>
      <c r="CZ88" s="84"/>
      <c r="DA88" s="89"/>
      <c r="DB88" s="84"/>
      <c r="DC88" s="84">
        <f t="shared" si="240"/>
        <v>0</v>
      </c>
      <c r="DD88" s="91"/>
      <c r="DE88" s="84">
        <f t="shared" si="241"/>
        <v>0</v>
      </c>
      <c r="DF88" s="84"/>
      <c r="DG88" s="84">
        <f t="shared" si="242"/>
        <v>0</v>
      </c>
      <c r="DH88" s="84"/>
      <c r="DI88" s="84">
        <f t="shared" si="243"/>
        <v>0</v>
      </c>
      <c r="DJ88" s="84"/>
      <c r="DK88" s="92">
        <f t="shared" si="244"/>
        <v>0</v>
      </c>
      <c r="DL88" s="89"/>
      <c r="DM88" s="89"/>
      <c r="DN88" s="85">
        <f t="shared" si="245"/>
        <v>64</v>
      </c>
      <c r="DO88" s="85">
        <f t="shared" si="246"/>
        <v>8266967.3049600003</v>
      </c>
    </row>
    <row r="89" spans="1:119" ht="24" customHeight="1" thickBot="1" x14ac:dyDescent="0.3">
      <c r="A89" s="110"/>
      <c r="B89" s="78">
        <v>64</v>
      </c>
      <c r="C89" s="79" t="s">
        <v>267</v>
      </c>
      <c r="D89" s="111" t="s">
        <v>268</v>
      </c>
      <c r="E89" s="74">
        <v>25969</v>
      </c>
      <c r="F89" s="112">
        <v>4.51</v>
      </c>
      <c r="G89" s="113">
        <v>1</v>
      </c>
      <c r="H89" s="114"/>
      <c r="I89" s="114"/>
      <c r="J89" s="114"/>
      <c r="K89" s="51"/>
      <c r="L89" s="115">
        <v>1.4</v>
      </c>
      <c r="M89" s="115">
        <v>1.68</v>
      </c>
      <c r="N89" s="115">
        <v>2.23</v>
      </c>
      <c r="O89" s="116">
        <v>2.57</v>
      </c>
      <c r="P89" s="117"/>
      <c r="Q89" s="84">
        <f t="shared" si="220"/>
        <v>0</v>
      </c>
      <c r="R89" s="117"/>
      <c r="S89" s="84">
        <f t="shared" si="221"/>
        <v>0</v>
      </c>
      <c r="T89" s="117">
        <v>20</v>
      </c>
      <c r="U89" s="84">
        <f t="shared" si="247"/>
        <v>4099206.6499999994</v>
      </c>
      <c r="V89" s="117"/>
      <c r="W89" s="85"/>
      <c r="X89" s="84"/>
      <c r="Y89" s="84"/>
      <c r="Z89" s="117"/>
      <c r="AA89" s="117"/>
      <c r="AB89" s="117"/>
      <c r="AC89" s="84"/>
      <c r="AD89" s="84"/>
      <c r="AE89" s="117"/>
      <c r="AF89" s="117"/>
      <c r="AG89" s="84">
        <f t="shared" si="222"/>
        <v>0</v>
      </c>
      <c r="AH89" s="117"/>
      <c r="AI89" s="117"/>
      <c r="AJ89" s="118"/>
      <c r="AK89" s="84"/>
      <c r="AL89" s="117"/>
      <c r="AM89" s="85">
        <f t="shared" si="223"/>
        <v>0</v>
      </c>
      <c r="AN89" s="117"/>
      <c r="AO89" s="84">
        <f t="shared" si="224"/>
        <v>0</v>
      </c>
      <c r="AP89" s="117"/>
      <c r="AQ89" s="84">
        <f t="shared" si="225"/>
        <v>0</v>
      </c>
      <c r="AR89" s="119"/>
      <c r="AS89" s="84"/>
      <c r="AT89" s="84"/>
      <c r="AU89" s="89"/>
      <c r="AV89" s="117"/>
      <c r="AW89" s="84"/>
      <c r="AX89" s="117"/>
      <c r="AY89" s="84"/>
      <c r="AZ89" s="117"/>
      <c r="BA89" s="84"/>
      <c r="BB89" s="117"/>
      <c r="BC89" s="84"/>
      <c r="BD89" s="117"/>
      <c r="BE89" s="85"/>
      <c r="BF89" s="117"/>
      <c r="BG89" s="85"/>
      <c r="BH89" s="117"/>
      <c r="BI89" s="84">
        <f t="shared" si="226"/>
        <v>0</v>
      </c>
      <c r="BJ89" s="117">
        <v>1</v>
      </c>
      <c r="BK89" s="84">
        <f t="shared" si="227"/>
        <v>216438.11111999999</v>
      </c>
      <c r="BL89" s="117"/>
      <c r="BM89" s="84"/>
      <c r="BN89" s="117"/>
      <c r="BO89" s="85"/>
      <c r="BP89" s="117"/>
      <c r="BQ89" s="84">
        <f t="shared" si="228"/>
        <v>0</v>
      </c>
      <c r="BR89" s="117"/>
      <c r="BS89" s="84">
        <f t="shared" si="229"/>
        <v>0</v>
      </c>
      <c r="BT89" s="117"/>
      <c r="BU89" s="85">
        <f t="shared" si="230"/>
        <v>0</v>
      </c>
      <c r="BV89" s="117"/>
      <c r="BW89" s="89">
        <f t="shared" si="231"/>
        <v>0</v>
      </c>
      <c r="BX89" s="117"/>
      <c r="BY89" s="84"/>
      <c r="BZ89" s="117"/>
      <c r="CA89" s="84"/>
      <c r="CB89" s="117"/>
      <c r="CC89" s="84"/>
      <c r="CD89" s="117"/>
      <c r="CE89" s="84">
        <f t="shared" si="232"/>
        <v>0</v>
      </c>
      <c r="CF89" s="117"/>
      <c r="CG89" s="117"/>
      <c r="CH89" s="117"/>
      <c r="CI89" s="85"/>
      <c r="CJ89" s="117"/>
      <c r="CK89" s="85">
        <f t="shared" si="233"/>
        <v>0</v>
      </c>
      <c r="CL89" s="117"/>
      <c r="CM89" s="84">
        <f t="shared" si="234"/>
        <v>0</v>
      </c>
      <c r="CN89" s="117"/>
      <c r="CO89" s="84">
        <f t="shared" si="235"/>
        <v>0</v>
      </c>
      <c r="CP89" s="117"/>
      <c r="CQ89" s="84">
        <f t="shared" si="236"/>
        <v>0</v>
      </c>
      <c r="CR89" s="117"/>
      <c r="CS89" s="84">
        <f t="shared" si="237"/>
        <v>0</v>
      </c>
      <c r="CT89" s="117"/>
      <c r="CU89" s="84">
        <f t="shared" si="238"/>
        <v>0</v>
      </c>
      <c r="CV89" s="117"/>
      <c r="CW89" s="84"/>
      <c r="CX89" s="119"/>
      <c r="CY89" s="84">
        <f t="shared" si="239"/>
        <v>0</v>
      </c>
      <c r="CZ89" s="117"/>
      <c r="DA89" s="120"/>
      <c r="DB89" s="117"/>
      <c r="DC89" s="84">
        <f t="shared" si="240"/>
        <v>0</v>
      </c>
      <c r="DD89" s="121"/>
      <c r="DE89" s="84">
        <f t="shared" si="241"/>
        <v>0</v>
      </c>
      <c r="DF89" s="117"/>
      <c r="DG89" s="84">
        <f t="shared" si="242"/>
        <v>0</v>
      </c>
      <c r="DH89" s="117"/>
      <c r="DI89" s="84">
        <f t="shared" si="243"/>
        <v>0</v>
      </c>
      <c r="DJ89" s="84"/>
      <c r="DK89" s="92">
        <f t="shared" si="244"/>
        <v>0</v>
      </c>
      <c r="DL89" s="120"/>
      <c r="DM89" s="120"/>
      <c r="DN89" s="85">
        <f t="shared" si="245"/>
        <v>21</v>
      </c>
      <c r="DO89" s="85">
        <f t="shared" si="246"/>
        <v>4315644.761119999</v>
      </c>
    </row>
    <row r="90" spans="1:119" s="126" customFormat="1" ht="24" customHeight="1" thickBot="1" x14ac:dyDescent="0.3">
      <c r="A90" s="122"/>
      <c r="B90" s="78">
        <v>65</v>
      </c>
      <c r="C90" s="79" t="s">
        <v>269</v>
      </c>
      <c r="D90" s="123" t="s">
        <v>270</v>
      </c>
      <c r="E90" s="74">
        <v>25969</v>
      </c>
      <c r="F90" s="81">
        <v>7.2</v>
      </c>
      <c r="G90" s="76">
        <v>1</v>
      </c>
      <c r="H90" s="76"/>
      <c r="I90" s="76"/>
      <c r="J90" s="76"/>
      <c r="K90" s="51"/>
      <c r="L90" s="124">
        <v>1.4</v>
      </c>
      <c r="M90" s="124">
        <v>1.68</v>
      </c>
      <c r="N90" s="124">
        <v>2.23</v>
      </c>
      <c r="O90" s="124">
        <v>2.57</v>
      </c>
      <c r="P90" s="84">
        <v>1</v>
      </c>
      <c r="Q90" s="84">
        <f t="shared" si="220"/>
        <v>287944.27200000006</v>
      </c>
      <c r="R90" s="84"/>
      <c r="S90" s="84">
        <f t="shared" si="221"/>
        <v>0</v>
      </c>
      <c r="T90" s="84">
        <v>2</v>
      </c>
      <c r="U90" s="84">
        <f t="shared" si="247"/>
        <v>654418.80000000005</v>
      </c>
      <c r="V90" s="84"/>
      <c r="W90" s="85"/>
      <c r="X90" s="84"/>
      <c r="Y90" s="84"/>
      <c r="Z90" s="84"/>
      <c r="AA90" s="84"/>
      <c r="AB90" s="84"/>
      <c r="AC90" s="84"/>
      <c r="AD90" s="84"/>
      <c r="AE90" s="84"/>
      <c r="AF90" s="84">
        <v>2</v>
      </c>
      <c r="AG90" s="84">
        <f t="shared" si="222"/>
        <v>575888.54400000011</v>
      </c>
      <c r="AH90" s="84"/>
      <c r="AI90" s="84"/>
      <c r="AJ90" s="125"/>
      <c r="AK90" s="84"/>
      <c r="AL90" s="84">
        <v>5</v>
      </c>
      <c r="AM90" s="85">
        <f t="shared" si="223"/>
        <v>1439721.3599999999</v>
      </c>
      <c r="AN90" s="84"/>
      <c r="AO90" s="84">
        <f t="shared" si="224"/>
        <v>0</v>
      </c>
      <c r="AP90" s="84"/>
      <c r="AQ90" s="84">
        <f t="shared" si="225"/>
        <v>0</v>
      </c>
      <c r="AR90" s="90"/>
      <c r="AS90" s="84"/>
      <c r="AT90" s="84"/>
      <c r="AU90" s="89"/>
      <c r="AV90" s="84"/>
      <c r="AW90" s="84"/>
      <c r="AX90" s="84"/>
      <c r="AY90" s="84"/>
      <c r="AZ90" s="84"/>
      <c r="BA90" s="84"/>
      <c r="BB90" s="84"/>
      <c r="BC90" s="84"/>
      <c r="BD90" s="84"/>
      <c r="BE90" s="85"/>
      <c r="BF90" s="84"/>
      <c r="BG90" s="85"/>
      <c r="BH90" s="84"/>
      <c r="BI90" s="84">
        <f t="shared" si="226"/>
        <v>0</v>
      </c>
      <c r="BJ90" s="84">
        <v>1</v>
      </c>
      <c r="BK90" s="84">
        <f t="shared" si="227"/>
        <v>345533.12640000007</v>
      </c>
      <c r="BL90" s="84"/>
      <c r="BM90" s="84"/>
      <c r="BN90" s="84"/>
      <c r="BO90" s="85"/>
      <c r="BP90" s="84"/>
      <c r="BQ90" s="84">
        <f t="shared" si="228"/>
        <v>0</v>
      </c>
      <c r="BR90" s="84"/>
      <c r="BS90" s="84">
        <f t="shared" si="229"/>
        <v>0</v>
      </c>
      <c r="BT90" s="84"/>
      <c r="BU90" s="85">
        <f t="shared" si="230"/>
        <v>0</v>
      </c>
      <c r="BV90" s="84"/>
      <c r="BW90" s="89">
        <f t="shared" si="231"/>
        <v>0</v>
      </c>
      <c r="BX90" s="84"/>
      <c r="BY90" s="84"/>
      <c r="BZ90" s="84"/>
      <c r="CA90" s="84"/>
      <c r="CB90" s="84"/>
      <c r="CC90" s="84"/>
      <c r="CD90" s="84"/>
      <c r="CE90" s="84">
        <f t="shared" si="232"/>
        <v>0</v>
      </c>
      <c r="CF90" s="84"/>
      <c r="CG90" s="84"/>
      <c r="CH90" s="84"/>
      <c r="CI90" s="85"/>
      <c r="CJ90" s="84"/>
      <c r="CK90" s="85">
        <f t="shared" si="233"/>
        <v>0</v>
      </c>
      <c r="CL90" s="84"/>
      <c r="CM90" s="84">
        <f t="shared" si="234"/>
        <v>0</v>
      </c>
      <c r="CN90" s="84"/>
      <c r="CO90" s="84">
        <f t="shared" si="235"/>
        <v>0</v>
      </c>
      <c r="CP90" s="84"/>
      <c r="CQ90" s="84">
        <f t="shared" si="236"/>
        <v>0</v>
      </c>
      <c r="CR90" s="84"/>
      <c r="CS90" s="84">
        <f t="shared" si="237"/>
        <v>0</v>
      </c>
      <c r="CT90" s="84"/>
      <c r="CU90" s="84">
        <f t="shared" si="238"/>
        <v>0</v>
      </c>
      <c r="CV90" s="84"/>
      <c r="CW90" s="84"/>
      <c r="CX90" s="90"/>
      <c r="CY90" s="84">
        <f t="shared" si="239"/>
        <v>0</v>
      </c>
      <c r="CZ90" s="84"/>
      <c r="DA90" s="89"/>
      <c r="DB90" s="84"/>
      <c r="DC90" s="84">
        <f t="shared" si="240"/>
        <v>0</v>
      </c>
      <c r="DD90" s="84"/>
      <c r="DE90" s="84">
        <f t="shared" si="241"/>
        <v>0</v>
      </c>
      <c r="DF90" s="84"/>
      <c r="DG90" s="84">
        <f t="shared" si="242"/>
        <v>0</v>
      </c>
      <c r="DH90" s="84"/>
      <c r="DI90" s="84">
        <f t="shared" si="243"/>
        <v>0</v>
      </c>
      <c r="DJ90" s="84"/>
      <c r="DK90" s="92">
        <f t="shared" si="244"/>
        <v>0</v>
      </c>
      <c r="DL90" s="89"/>
      <c r="DM90" s="89"/>
      <c r="DN90" s="85">
        <f t="shared" si="245"/>
        <v>11</v>
      </c>
      <c r="DO90" s="85">
        <f t="shared" si="246"/>
        <v>3303506.1024000002</v>
      </c>
    </row>
    <row r="91" spans="1:119" ht="30" x14ac:dyDescent="0.25">
      <c r="A91" s="127"/>
      <c r="B91" s="78">
        <v>66</v>
      </c>
      <c r="C91" s="79" t="s">
        <v>271</v>
      </c>
      <c r="D91" s="128" t="s">
        <v>272</v>
      </c>
      <c r="E91" s="74">
        <v>25969</v>
      </c>
      <c r="F91" s="129">
        <v>1.18</v>
      </c>
      <c r="G91" s="130">
        <v>1</v>
      </c>
      <c r="H91" s="131"/>
      <c r="I91" s="131"/>
      <c r="J91" s="131"/>
      <c r="K91" s="51"/>
      <c r="L91" s="132">
        <v>1.4</v>
      </c>
      <c r="M91" s="132">
        <v>1.68</v>
      </c>
      <c r="N91" s="132">
        <v>2.23</v>
      </c>
      <c r="O91" s="133">
        <v>2.57</v>
      </c>
      <c r="P91" s="134">
        <v>5</v>
      </c>
      <c r="Q91" s="84">
        <f t="shared" si="220"/>
        <v>235954.33400000003</v>
      </c>
      <c r="R91" s="134">
        <v>12</v>
      </c>
      <c r="S91" s="84">
        <f t="shared" si="221"/>
        <v>566290.40159999998</v>
      </c>
      <c r="T91" s="134"/>
      <c r="U91" s="84">
        <f t="shared" si="247"/>
        <v>0</v>
      </c>
      <c r="V91" s="134"/>
      <c r="W91" s="85"/>
      <c r="X91" s="84"/>
      <c r="Y91" s="84"/>
      <c r="Z91" s="134"/>
      <c r="AA91" s="134"/>
      <c r="AB91" s="134"/>
      <c r="AC91" s="84"/>
      <c r="AD91" s="134"/>
      <c r="AE91" s="134"/>
      <c r="AF91" s="134"/>
      <c r="AG91" s="84"/>
      <c r="AH91" s="134"/>
      <c r="AI91" s="134"/>
      <c r="AJ91" s="135"/>
      <c r="AK91" s="84"/>
      <c r="AL91" s="134">
        <v>546</v>
      </c>
      <c r="AM91" s="85">
        <f t="shared" si="223"/>
        <v>25766213.272799999</v>
      </c>
      <c r="AN91" s="134">
        <v>20</v>
      </c>
      <c r="AO91" s="84">
        <f t="shared" si="224"/>
        <v>943817.33600000013</v>
      </c>
      <c r="AP91" s="134">
        <v>16</v>
      </c>
      <c r="AQ91" s="84">
        <f t="shared" si="225"/>
        <v>906064.64255999995</v>
      </c>
      <c r="AR91" s="88"/>
      <c r="AS91" s="84"/>
      <c r="AT91" s="84"/>
      <c r="AU91" s="89"/>
      <c r="AV91" s="134"/>
      <c r="AW91" s="84"/>
      <c r="AX91" s="134"/>
      <c r="AY91" s="84"/>
      <c r="AZ91" s="134"/>
      <c r="BA91" s="84"/>
      <c r="BB91" s="134"/>
      <c r="BC91" s="84"/>
      <c r="BD91" s="134"/>
      <c r="BE91" s="85"/>
      <c r="BF91" s="134"/>
      <c r="BG91" s="85"/>
      <c r="BH91" s="134">
        <v>3</v>
      </c>
      <c r="BI91" s="84">
        <f t="shared" si="226"/>
        <v>154442.83679999999</v>
      </c>
      <c r="BJ91" s="134">
        <v>225</v>
      </c>
      <c r="BK91" s="84">
        <f t="shared" si="227"/>
        <v>12741534.036</v>
      </c>
      <c r="BL91" s="134"/>
      <c r="BM91" s="84"/>
      <c r="BN91" s="134"/>
      <c r="BO91" s="85"/>
      <c r="BP91" s="134"/>
      <c r="BQ91" s="84">
        <f t="shared" si="228"/>
        <v>0</v>
      </c>
      <c r="BR91" s="134">
        <v>2</v>
      </c>
      <c r="BS91" s="84">
        <f t="shared" si="229"/>
        <v>92665.702079999988</v>
      </c>
      <c r="BT91" s="134">
        <v>15</v>
      </c>
      <c r="BU91" s="85">
        <f t="shared" si="230"/>
        <v>926657.02079999994</v>
      </c>
      <c r="BV91" s="134">
        <v>40</v>
      </c>
      <c r="BW91" s="89">
        <f t="shared" si="231"/>
        <v>2471085.3887999998</v>
      </c>
      <c r="BX91" s="134"/>
      <c r="BY91" s="84"/>
      <c r="BZ91" s="134"/>
      <c r="CA91" s="84"/>
      <c r="CB91" s="134"/>
      <c r="CC91" s="84"/>
      <c r="CD91" s="134">
        <v>20</v>
      </c>
      <c r="CE91" s="84">
        <f t="shared" si="232"/>
        <v>1029618.912</v>
      </c>
      <c r="CF91" s="134"/>
      <c r="CG91" s="134"/>
      <c r="CH91" s="134"/>
      <c r="CI91" s="85"/>
      <c r="CJ91" s="134"/>
      <c r="CK91" s="85">
        <f t="shared" si="233"/>
        <v>0</v>
      </c>
      <c r="CL91" s="134">
        <v>28</v>
      </c>
      <c r="CM91" s="84">
        <f t="shared" si="234"/>
        <v>1201222.064</v>
      </c>
      <c r="CN91" s="134">
        <v>159</v>
      </c>
      <c r="CO91" s="84">
        <f t="shared" si="235"/>
        <v>6821225.2919999985</v>
      </c>
      <c r="CP91" s="134">
        <v>29</v>
      </c>
      <c r="CQ91" s="84">
        <f t="shared" si="236"/>
        <v>1244122.8519999997</v>
      </c>
      <c r="CR91" s="134">
        <v>25</v>
      </c>
      <c r="CS91" s="84">
        <f t="shared" si="237"/>
        <v>1287023.6399999999</v>
      </c>
      <c r="CT91" s="134">
        <v>15</v>
      </c>
      <c r="CU91" s="84">
        <f t="shared" si="238"/>
        <v>772214.18400000001</v>
      </c>
      <c r="CV91" s="134"/>
      <c r="CW91" s="84"/>
      <c r="CX91" s="88"/>
      <c r="CY91" s="84">
        <f t="shared" si="239"/>
        <v>0</v>
      </c>
      <c r="CZ91" s="134"/>
      <c r="DA91" s="136"/>
      <c r="DB91" s="134">
        <v>10</v>
      </c>
      <c r="DC91" s="84">
        <f t="shared" si="240"/>
        <v>514809.45600000001</v>
      </c>
      <c r="DD91" s="137">
        <v>1</v>
      </c>
      <c r="DE91" s="84">
        <f t="shared" si="241"/>
        <v>51480.945599999992</v>
      </c>
      <c r="DF91" s="134"/>
      <c r="DG91" s="84">
        <f t="shared" si="242"/>
        <v>0</v>
      </c>
      <c r="DH91" s="134">
        <v>2</v>
      </c>
      <c r="DI91" s="84">
        <f t="shared" si="243"/>
        <v>136669.6532</v>
      </c>
      <c r="DJ91" s="134">
        <v>4</v>
      </c>
      <c r="DK91" s="92">
        <f t="shared" si="244"/>
        <v>315014.35759999999</v>
      </c>
      <c r="DL91" s="136"/>
      <c r="DM91" s="136"/>
      <c r="DN91" s="85">
        <f t="shared" si="245"/>
        <v>1177</v>
      </c>
      <c r="DO91" s="85">
        <f t="shared" si="246"/>
        <v>58178126.32784</v>
      </c>
    </row>
    <row r="92" spans="1:119" ht="30" customHeight="1" x14ac:dyDescent="0.25">
      <c r="A92" s="73"/>
      <c r="B92" s="78">
        <v>67</v>
      </c>
      <c r="C92" s="79" t="s">
        <v>273</v>
      </c>
      <c r="D92" s="109" t="s">
        <v>274</v>
      </c>
      <c r="E92" s="74">
        <v>25969</v>
      </c>
      <c r="F92" s="81">
        <v>0.98</v>
      </c>
      <c r="G92" s="76">
        <v>1</v>
      </c>
      <c r="H92" s="77"/>
      <c r="I92" s="77"/>
      <c r="J92" s="77"/>
      <c r="K92" s="51"/>
      <c r="L92" s="82">
        <v>1.4</v>
      </c>
      <c r="M92" s="82">
        <v>1.68</v>
      </c>
      <c r="N92" s="82">
        <v>2.23</v>
      </c>
      <c r="O92" s="83">
        <v>2.57</v>
      </c>
      <c r="P92" s="84"/>
      <c r="Q92" s="84">
        <f t="shared" si="220"/>
        <v>0</v>
      </c>
      <c r="R92" s="84"/>
      <c r="S92" s="84"/>
      <c r="T92" s="84">
        <v>422</v>
      </c>
      <c r="U92" s="84">
        <f t="shared" si="247"/>
        <v>18794544.369999997</v>
      </c>
      <c r="V92" s="84"/>
      <c r="W92" s="85"/>
      <c r="X92" s="84"/>
      <c r="Y92" s="84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6"/>
      <c r="AK92" s="84"/>
      <c r="AL92" s="84">
        <v>156</v>
      </c>
      <c r="AM92" s="85">
        <f t="shared" si="223"/>
        <v>6114016.7088000001</v>
      </c>
      <c r="AN92" s="84"/>
      <c r="AO92" s="84">
        <f t="shared" si="224"/>
        <v>0</v>
      </c>
      <c r="AP92" s="84"/>
      <c r="AQ92" s="84">
        <f t="shared" si="225"/>
        <v>0</v>
      </c>
      <c r="AR92" s="90"/>
      <c r="AS92" s="84"/>
      <c r="AT92" s="84"/>
      <c r="AU92" s="89"/>
      <c r="AV92" s="84"/>
      <c r="AW92" s="84"/>
      <c r="AX92" s="84"/>
      <c r="AY92" s="84"/>
      <c r="AZ92" s="84"/>
      <c r="BA92" s="84"/>
      <c r="BB92" s="84"/>
      <c r="BC92" s="84"/>
      <c r="BD92" s="84"/>
      <c r="BE92" s="85"/>
      <c r="BF92" s="84"/>
      <c r="BG92" s="85"/>
      <c r="BH92" s="84"/>
      <c r="BI92" s="84">
        <f t="shared" si="226"/>
        <v>0</v>
      </c>
      <c r="BJ92" s="84">
        <v>555</v>
      </c>
      <c r="BK92" s="84">
        <f t="shared" si="227"/>
        <v>26102148.2568</v>
      </c>
      <c r="BL92" s="84"/>
      <c r="BM92" s="84"/>
      <c r="BN92" s="84"/>
      <c r="BO92" s="85"/>
      <c r="BP92" s="84"/>
      <c r="BQ92" s="84">
        <f t="shared" si="228"/>
        <v>0</v>
      </c>
      <c r="BR92" s="84"/>
      <c r="BS92" s="84">
        <f t="shared" si="229"/>
        <v>0</v>
      </c>
      <c r="BT92" s="84">
        <v>14</v>
      </c>
      <c r="BU92" s="85">
        <f t="shared" si="230"/>
        <v>718290.07487999985</v>
      </c>
      <c r="BV92" s="84">
        <v>12</v>
      </c>
      <c r="BW92" s="89">
        <f t="shared" si="231"/>
        <v>615677.20704000001</v>
      </c>
      <c r="BX92" s="84"/>
      <c r="BY92" s="84"/>
      <c r="BZ92" s="84"/>
      <c r="CA92" s="84"/>
      <c r="CB92" s="84"/>
      <c r="CC92" s="84"/>
      <c r="CD92" s="84">
        <v>10</v>
      </c>
      <c r="CE92" s="84">
        <f t="shared" si="232"/>
        <v>427553.61599999998</v>
      </c>
      <c r="CF92" s="84"/>
      <c r="CG92" s="84"/>
      <c r="CH92" s="84"/>
      <c r="CI92" s="85"/>
      <c r="CJ92" s="84"/>
      <c r="CK92" s="85">
        <f t="shared" si="233"/>
        <v>0</v>
      </c>
      <c r="CL92" s="84">
        <v>10</v>
      </c>
      <c r="CM92" s="84">
        <f t="shared" si="234"/>
        <v>356294.67999999993</v>
      </c>
      <c r="CN92" s="84">
        <v>9</v>
      </c>
      <c r="CO92" s="84">
        <f t="shared" si="235"/>
        <v>320665.21199999994</v>
      </c>
      <c r="CP92" s="84">
        <v>24</v>
      </c>
      <c r="CQ92" s="84">
        <f t="shared" si="236"/>
        <v>855107.23199999996</v>
      </c>
      <c r="CR92" s="84">
        <v>50</v>
      </c>
      <c r="CS92" s="84">
        <f t="shared" si="237"/>
        <v>2137768.08</v>
      </c>
      <c r="CT92" s="84">
        <v>50</v>
      </c>
      <c r="CU92" s="84">
        <f t="shared" si="238"/>
        <v>2137768.08</v>
      </c>
      <c r="CV92" s="84"/>
      <c r="CW92" s="84"/>
      <c r="CX92" s="90"/>
      <c r="CY92" s="84">
        <f t="shared" si="239"/>
        <v>0</v>
      </c>
      <c r="CZ92" s="84"/>
      <c r="DA92" s="89"/>
      <c r="DB92" s="84">
        <v>15</v>
      </c>
      <c r="DC92" s="84">
        <f t="shared" si="240"/>
        <v>641330.424</v>
      </c>
      <c r="DD92" s="91">
        <v>15</v>
      </c>
      <c r="DE92" s="84">
        <f t="shared" si="241"/>
        <v>641330.424</v>
      </c>
      <c r="DF92" s="84">
        <v>6</v>
      </c>
      <c r="DG92" s="84">
        <f t="shared" si="242"/>
        <v>256532.16959999999</v>
      </c>
      <c r="DH92" s="84"/>
      <c r="DI92" s="84">
        <f t="shared" si="243"/>
        <v>0</v>
      </c>
      <c r="DJ92" s="84">
        <v>4</v>
      </c>
      <c r="DK92" s="92">
        <f t="shared" si="244"/>
        <v>261622.09359999996</v>
      </c>
      <c r="DL92" s="89"/>
      <c r="DM92" s="89"/>
      <c r="DN92" s="85">
        <f t="shared" si="245"/>
        <v>1352</v>
      </c>
      <c r="DO92" s="85">
        <f t="shared" si="246"/>
        <v>60380648.628719985</v>
      </c>
    </row>
    <row r="93" spans="1:119" ht="45" x14ac:dyDescent="0.25">
      <c r="A93" s="73"/>
      <c r="B93" s="78">
        <v>68</v>
      </c>
      <c r="C93" s="79" t="s">
        <v>275</v>
      </c>
      <c r="D93" s="109" t="s">
        <v>276</v>
      </c>
      <c r="E93" s="74">
        <v>25969</v>
      </c>
      <c r="F93" s="81">
        <v>0.35</v>
      </c>
      <c r="G93" s="76">
        <v>1</v>
      </c>
      <c r="H93" s="77"/>
      <c r="I93" s="77"/>
      <c r="J93" s="77"/>
      <c r="K93" s="51"/>
      <c r="L93" s="82">
        <v>1.4</v>
      </c>
      <c r="M93" s="82">
        <v>1.68</v>
      </c>
      <c r="N93" s="82">
        <v>2.23</v>
      </c>
      <c r="O93" s="83">
        <v>2.57</v>
      </c>
      <c r="P93" s="84">
        <v>20</v>
      </c>
      <c r="Q93" s="84">
        <f t="shared" si="220"/>
        <v>279945.82</v>
      </c>
      <c r="R93" s="84"/>
      <c r="S93" s="84"/>
      <c r="T93" s="84"/>
      <c r="U93" s="84">
        <f t="shared" si="247"/>
        <v>0</v>
      </c>
      <c r="V93" s="84"/>
      <c r="W93" s="85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>
        <v>510</v>
      </c>
      <c r="AK93" s="84">
        <f>(AJ93*$E93*$F93*$G93*$L93*$AK$11)</f>
        <v>7138618.4100000001</v>
      </c>
      <c r="AL93" s="84">
        <v>66</v>
      </c>
      <c r="AM93" s="85">
        <f t="shared" si="223"/>
        <v>923821.20599999989</v>
      </c>
      <c r="AN93" s="84">
        <v>1</v>
      </c>
      <c r="AO93" s="84">
        <f t="shared" si="224"/>
        <v>13997.291000000001</v>
      </c>
      <c r="AP93" s="84"/>
      <c r="AQ93" s="84">
        <f t="shared" si="225"/>
        <v>0</v>
      </c>
      <c r="AR93" s="90"/>
      <c r="AS93" s="84"/>
      <c r="AT93" s="84">
        <v>15</v>
      </c>
      <c r="AU93" s="89">
        <f>(AT93*$E93*$F93*$G93*$M93*$AU$11)</f>
        <v>251951.23800000001</v>
      </c>
      <c r="AV93" s="84"/>
      <c r="AW93" s="84"/>
      <c r="AX93" s="84"/>
      <c r="AY93" s="84"/>
      <c r="AZ93" s="84"/>
      <c r="BA93" s="84"/>
      <c r="BB93" s="84"/>
      <c r="BC93" s="84"/>
      <c r="BD93" s="84"/>
      <c r="BE93" s="85"/>
      <c r="BF93" s="84"/>
      <c r="BG93" s="85"/>
      <c r="BH93" s="84"/>
      <c r="BI93" s="84">
        <f t="shared" si="226"/>
        <v>0</v>
      </c>
      <c r="BJ93" s="84">
        <v>172</v>
      </c>
      <c r="BK93" s="84">
        <f t="shared" si="227"/>
        <v>2889040.8623999995</v>
      </c>
      <c r="BL93" s="84"/>
      <c r="BM93" s="84"/>
      <c r="BN93" s="84"/>
      <c r="BO93" s="85"/>
      <c r="BP93" s="84">
        <v>2</v>
      </c>
      <c r="BQ93" s="84">
        <f t="shared" si="228"/>
        <v>30539.543999999998</v>
      </c>
      <c r="BR93" s="84">
        <v>11</v>
      </c>
      <c r="BS93" s="84">
        <f t="shared" si="229"/>
        <v>151170.74280000001</v>
      </c>
      <c r="BT93" s="84">
        <v>45</v>
      </c>
      <c r="BU93" s="85">
        <f t="shared" si="230"/>
        <v>824567.68799999997</v>
      </c>
      <c r="BV93" s="84">
        <v>40</v>
      </c>
      <c r="BW93" s="89">
        <f t="shared" si="231"/>
        <v>732949.05599999998</v>
      </c>
      <c r="BX93" s="84"/>
      <c r="BY93" s="84"/>
      <c r="BZ93" s="84"/>
      <c r="CA93" s="84"/>
      <c r="CB93" s="84"/>
      <c r="CC93" s="84"/>
      <c r="CD93" s="84">
        <v>32</v>
      </c>
      <c r="CE93" s="84">
        <f t="shared" si="232"/>
        <v>488632.70399999997</v>
      </c>
      <c r="CF93" s="84"/>
      <c r="CG93" s="84"/>
      <c r="CH93" s="84"/>
      <c r="CI93" s="85"/>
      <c r="CJ93" s="84"/>
      <c r="CK93" s="85">
        <f t="shared" si="233"/>
        <v>0</v>
      </c>
      <c r="CL93" s="84">
        <v>50</v>
      </c>
      <c r="CM93" s="84">
        <f t="shared" si="234"/>
        <v>636240.5</v>
      </c>
      <c r="CN93" s="84">
        <v>40</v>
      </c>
      <c r="CO93" s="84">
        <f t="shared" si="235"/>
        <v>508992.39999999997</v>
      </c>
      <c r="CP93" s="84">
        <v>36</v>
      </c>
      <c r="CQ93" s="84">
        <f t="shared" si="236"/>
        <v>458093.15999999992</v>
      </c>
      <c r="CR93" s="84">
        <v>81</v>
      </c>
      <c r="CS93" s="84">
        <f t="shared" si="237"/>
        <v>1236851.5319999999</v>
      </c>
      <c r="CT93" s="84">
        <v>75</v>
      </c>
      <c r="CU93" s="84">
        <f t="shared" si="238"/>
        <v>1145232.8999999999</v>
      </c>
      <c r="CV93" s="84"/>
      <c r="CW93" s="84"/>
      <c r="CX93" s="90">
        <v>140</v>
      </c>
      <c r="CY93" s="84">
        <f t="shared" si="239"/>
        <v>1923991.2720000001</v>
      </c>
      <c r="CZ93" s="84"/>
      <c r="DA93" s="89"/>
      <c r="DB93" s="84">
        <v>20</v>
      </c>
      <c r="DC93" s="84">
        <f t="shared" si="240"/>
        <v>305395.44</v>
      </c>
      <c r="DD93" s="91">
        <v>8</v>
      </c>
      <c r="DE93" s="84">
        <f t="shared" si="241"/>
        <v>122158.17599999999</v>
      </c>
      <c r="DF93" s="84">
        <v>25</v>
      </c>
      <c r="DG93" s="84">
        <f t="shared" si="242"/>
        <v>381744.3</v>
      </c>
      <c r="DH93" s="84">
        <v>20</v>
      </c>
      <c r="DI93" s="84">
        <f t="shared" si="243"/>
        <v>405376.09</v>
      </c>
      <c r="DJ93" s="84">
        <v>17</v>
      </c>
      <c r="DK93" s="92">
        <f t="shared" si="244"/>
        <v>397104.96349999995</v>
      </c>
      <c r="DL93" s="89"/>
      <c r="DM93" s="89"/>
      <c r="DN93" s="85">
        <f t="shared" si="245"/>
        <v>1426</v>
      </c>
      <c r="DO93" s="85">
        <f t="shared" si="246"/>
        <v>21246415.295699995</v>
      </c>
    </row>
    <row r="94" spans="1:119" ht="30" customHeight="1" x14ac:dyDescent="0.25">
      <c r="A94" s="73"/>
      <c r="B94" s="78">
        <v>69</v>
      </c>
      <c r="C94" s="79" t="s">
        <v>277</v>
      </c>
      <c r="D94" s="109" t="s">
        <v>278</v>
      </c>
      <c r="E94" s="74">
        <v>25969</v>
      </c>
      <c r="F94" s="81">
        <v>0.5</v>
      </c>
      <c r="G94" s="76">
        <v>1</v>
      </c>
      <c r="H94" s="77"/>
      <c r="I94" s="77"/>
      <c r="J94" s="77"/>
      <c r="K94" s="51"/>
      <c r="L94" s="82">
        <v>1.4</v>
      </c>
      <c r="M94" s="82">
        <v>1.68</v>
      </c>
      <c r="N94" s="82">
        <v>2.23</v>
      </c>
      <c r="O94" s="83">
        <v>2.57</v>
      </c>
      <c r="P94" s="84">
        <v>10</v>
      </c>
      <c r="Q94" s="84">
        <f t="shared" si="220"/>
        <v>199961.30000000002</v>
      </c>
      <c r="R94" s="84"/>
      <c r="S94" s="84"/>
      <c r="T94" s="84">
        <v>1000</v>
      </c>
      <c r="U94" s="84">
        <f t="shared" si="247"/>
        <v>22722875</v>
      </c>
      <c r="V94" s="84"/>
      <c r="W94" s="85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>
        <v>20</v>
      </c>
      <c r="AM94" s="85">
        <f t="shared" si="223"/>
        <v>399922.60000000003</v>
      </c>
      <c r="AN94" s="84"/>
      <c r="AO94" s="84">
        <f t="shared" si="224"/>
        <v>0</v>
      </c>
      <c r="AP94" s="84">
        <v>1</v>
      </c>
      <c r="AQ94" s="84">
        <f t="shared" si="225"/>
        <v>23995.356</v>
      </c>
      <c r="AR94" s="90"/>
      <c r="AS94" s="84"/>
      <c r="AT94" s="84">
        <v>3</v>
      </c>
      <c r="AU94" s="89">
        <f>(AT94*$E94*$F94*$G94*$M94*$AU$11)</f>
        <v>71986.067999999999</v>
      </c>
      <c r="AV94" s="84"/>
      <c r="AW94" s="84"/>
      <c r="AX94" s="84"/>
      <c r="AY94" s="84"/>
      <c r="AZ94" s="84"/>
      <c r="BA94" s="84"/>
      <c r="BB94" s="84"/>
      <c r="BC94" s="84"/>
      <c r="BD94" s="84"/>
      <c r="BE94" s="85"/>
      <c r="BF94" s="84"/>
      <c r="BG94" s="85"/>
      <c r="BH94" s="84"/>
      <c r="BI94" s="84">
        <f t="shared" si="226"/>
        <v>0</v>
      </c>
      <c r="BJ94" s="84">
        <v>935</v>
      </c>
      <c r="BK94" s="84">
        <f t="shared" si="227"/>
        <v>22435657.859999999</v>
      </c>
      <c r="BL94" s="84">
        <v>500</v>
      </c>
      <c r="BM94" s="84">
        <f>(BL94*$E94*$F94*$G94*$M94*$BM$11)</f>
        <v>10906980</v>
      </c>
      <c r="BN94" s="84"/>
      <c r="BO94" s="85"/>
      <c r="BP94" s="84">
        <v>115</v>
      </c>
      <c r="BQ94" s="84">
        <f t="shared" si="228"/>
        <v>2508605.4</v>
      </c>
      <c r="BR94" s="84">
        <v>96</v>
      </c>
      <c r="BS94" s="84">
        <f t="shared" si="229"/>
        <v>1884726.1439999999</v>
      </c>
      <c r="BT94" s="84">
        <v>150</v>
      </c>
      <c r="BU94" s="85">
        <f t="shared" si="230"/>
        <v>3926512.8</v>
      </c>
      <c r="BV94" s="84">
        <v>354</v>
      </c>
      <c r="BW94" s="89">
        <f t="shared" si="231"/>
        <v>9266570.2079999987</v>
      </c>
      <c r="BX94" s="84">
        <v>15</v>
      </c>
      <c r="BY94" s="84">
        <f>(BX94*$E94*$F94*$G94*$L94*$BY$11)</f>
        <v>272674.5</v>
      </c>
      <c r="BZ94" s="84">
        <v>60</v>
      </c>
      <c r="CA94" s="84">
        <f>(BZ94*$E94*$F94*$G94*$L94*$CA$11)</f>
        <v>1090698</v>
      </c>
      <c r="CB94" s="84"/>
      <c r="CC94" s="84"/>
      <c r="CD94" s="84">
        <v>200</v>
      </c>
      <c r="CE94" s="84">
        <f t="shared" si="232"/>
        <v>4362792</v>
      </c>
      <c r="CF94" s="84"/>
      <c r="CG94" s="84"/>
      <c r="CH94" s="84"/>
      <c r="CI94" s="85"/>
      <c r="CJ94" s="84"/>
      <c r="CK94" s="85">
        <f t="shared" si="233"/>
        <v>0</v>
      </c>
      <c r="CL94" s="84">
        <v>306</v>
      </c>
      <c r="CM94" s="84">
        <f t="shared" si="234"/>
        <v>5562559.7999999998</v>
      </c>
      <c r="CN94" s="84">
        <v>326</v>
      </c>
      <c r="CO94" s="84">
        <f t="shared" si="235"/>
        <v>5926125.7999999998</v>
      </c>
      <c r="CP94" s="84">
        <v>144</v>
      </c>
      <c r="CQ94" s="84">
        <f t="shared" si="236"/>
        <v>2617675.1999999997</v>
      </c>
      <c r="CR94" s="84">
        <v>418</v>
      </c>
      <c r="CS94" s="84">
        <f t="shared" si="237"/>
        <v>9118235.2799999993</v>
      </c>
      <c r="CT94" s="84">
        <v>200</v>
      </c>
      <c r="CU94" s="84">
        <f t="shared" si="238"/>
        <v>4362792</v>
      </c>
      <c r="CV94" s="84"/>
      <c r="CW94" s="84"/>
      <c r="CX94" s="90">
        <v>275</v>
      </c>
      <c r="CY94" s="84">
        <f t="shared" si="239"/>
        <v>5398955.1000000006</v>
      </c>
      <c r="CZ94" s="84"/>
      <c r="DA94" s="89"/>
      <c r="DB94" s="84">
        <v>50</v>
      </c>
      <c r="DC94" s="84">
        <f t="shared" si="240"/>
        <v>1090698</v>
      </c>
      <c r="DD94" s="91">
        <v>9</v>
      </c>
      <c r="DE94" s="84">
        <f t="shared" si="241"/>
        <v>196325.63999999998</v>
      </c>
      <c r="DF94" s="84">
        <v>237</v>
      </c>
      <c r="DG94" s="84">
        <f t="shared" si="242"/>
        <v>5169908.5199999996</v>
      </c>
      <c r="DH94" s="84">
        <v>110</v>
      </c>
      <c r="DI94" s="84">
        <f t="shared" si="243"/>
        <v>3185097.85</v>
      </c>
      <c r="DJ94" s="84">
        <v>230</v>
      </c>
      <c r="DK94" s="92">
        <f t="shared" si="244"/>
        <v>7675137.9499999993</v>
      </c>
      <c r="DL94" s="89"/>
      <c r="DM94" s="89"/>
      <c r="DN94" s="85">
        <f t="shared" si="245"/>
        <v>5764</v>
      </c>
      <c r="DO94" s="85">
        <f t="shared" si="246"/>
        <v>130377468.37599999</v>
      </c>
    </row>
    <row r="95" spans="1:119" ht="21.75" customHeight="1" x14ac:dyDescent="0.25">
      <c r="A95" s="73"/>
      <c r="B95" s="78">
        <v>70</v>
      </c>
      <c r="C95" s="79" t="s">
        <v>279</v>
      </c>
      <c r="D95" s="109" t="s">
        <v>280</v>
      </c>
      <c r="E95" s="74">
        <v>25969</v>
      </c>
      <c r="F95" s="138">
        <v>1</v>
      </c>
      <c r="G95" s="76">
        <v>1</v>
      </c>
      <c r="H95" s="77"/>
      <c r="I95" s="77"/>
      <c r="J95" s="77"/>
      <c r="K95" s="51"/>
      <c r="L95" s="82">
        <v>1.4</v>
      </c>
      <c r="M95" s="82">
        <v>1.68</v>
      </c>
      <c r="N95" s="82">
        <v>2.23</v>
      </c>
      <c r="O95" s="83">
        <v>2.57</v>
      </c>
      <c r="P95" s="84"/>
      <c r="Q95" s="84">
        <f t="shared" si="220"/>
        <v>0</v>
      </c>
      <c r="R95" s="84"/>
      <c r="S95" s="84"/>
      <c r="T95" s="84">
        <v>20</v>
      </c>
      <c r="U95" s="84">
        <f t="shared" si="247"/>
        <v>908915</v>
      </c>
      <c r="V95" s="84"/>
      <c r="W95" s="85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>
        <v>75</v>
      </c>
      <c r="AM95" s="85">
        <f t="shared" si="223"/>
        <v>2999419.5000000005</v>
      </c>
      <c r="AN95" s="84"/>
      <c r="AO95" s="84">
        <f t="shared" si="224"/>
        <v>0</v>
      </c>
      <c r="AP95" s="84"/>
      <c r="AQ95" s="84">
        <f t="shared" si="225"/>
        <v>0</v>
      </c>
      <c r="AR95" s="90"/>
      <c r="AS95" s="84"/>
      <c r="AT95" s="84"/>
      <c r="AU95" s="89"/>
      <c r="AV95" s="84"/>
      <c r="AW95" s="84"/>
      <c r="AX95" s="84"/>
      <c r="AY95" s="84"/>
      <c r="AZ95" s="84"/>
      <c r="BA95" s="84"/>
      <c r="BB95" s="84"/>
      <c r="BC95" s="84"/>
      <c r="BD95" s="84"/>
      <c r="BE95" s="85"/>
      <c r="BF95" s="84"/>
      <c r="BG95" s="85"/>
      <c r="BH95" s="84"/>
      <c r="BI95" s="84">
        <f t="shared" si="226"/>
        <v>0</v>
      </c>
      <c r="BJ95" s="84"/>
      <c r="BK95" s="84">
        <f t="shared" si="227"/>
        <v>0</v>
      </c>
      <c r="BL95" s="84"/>
      <c r="BM95" s="84"/>
      <c r="BN95" s="84"/>
      <c r="BO95" s="85"/>
      <c r="BP95" s="84"/>
      <c r="BQ95" s="84">
        <f t="shared" si="228"/>
        <v>0</v>
      </c>
      <c r="BR95" s="84"/>
      <c r="BS95" s="84">
        <f t="shared" si="229"/>
        <v>0</v>
      </c>
      <c r="BT95" s="84">
        <v>3</v>
      </c>
      <c r="BU95" s="85">
        <f t="shared" si="230"/>
        <v>157060.51199999999</v>
      </c>
      <c r="BV95" s="84"/>
      <c r="BW95" s="89">
        <f t="shared" si="231"/>
        <v>0</v>
      </c>
      <c r="BX95" s="84"/>
      <c r="BY95" s="84">
        <f>(BX95*$E95*$F95*$G95*$L95*$BY$11)</f>
        <v>0</v>
      </c>
      <c r="BZ95" s="84"/>
      <c r="CA95" s="84">
        <f>(BZ95*$E95*$F95*$G95*$L95*$CA$11)</f>
        <v>0</v>
      </c>
      <c r="CB95" s="84"/>
      <c r="CC95" s="84"/>
      <c r="CD95" s="84">
        <v>3</v>
      </c>
      <c r="CE95" s="84">
        <f t="shared" si="232"/>
        <v>130883.76</v>
      </c>
      <c r="CF95" s="84"/>
      <c r="CG95" s="84"/>
      <c r="CH95" s="84"/>
      <c r="CI95" s="85"/>
      <c r="CJ95" s="84"/>
      <c r="CK95" s="85">
        <f t="shared" si="233"/>
        <v>0</v>
      </c>
      <c r="CL95" s="84"/>
      <c r="CM95" s="84">
        <f t="shared" si="234"/>
        <v>0</v>
      </c>
      <c r="CN95" s="84">
        <v>88</v>
      </c>
      <c r="CO95" s="84">
        <f t="shared" si="235"/>
        <v>3199380.8</v>
      </c>
      <c r="CP95" s="84">
        <v>50</v>
      </c>
      <c r="CQ95" s="84">
        <f t="shared" si="236"/>
        <v>1817830</v>
      </c>
      <c r="CR95" s="84"/>
      <c r="CS95" s="84">
        <f t="shared" si="237"/>
        <v>0</v>
      </c>
      <c r="CT95" s="84"/>
      <c r="CU95" s="84">
        <f t="shared" si="238"/>
        <v>0</v>
      </c>
      <c r="CV95" s="84"/>
      <c r="CW95" s="84"/>
      <c r="CX95" s="90"/>
      <c r="CY95" s="84">
        <f t="shared" si="239"/>
        <v>0</v>
      </c>
      <c r="CZ95" s="84"/>
      <c r="DA95" s="89"/>
      <c r="DB95" s="84">
        <v>2</v>
      </c>
      <c r="DC95" s="84">
        <f t="shared" si="240"/>
        <v>87255.84</v>
      </c>
      <c r="DD95" s="91"/>
      <c r="DE95" s="84">
        <f t="shared" si="241"/>
        <v>0</v>
      </c>
      <c r="DF95" s="84"/>
      <c r="DG95" s="84">
        <f t="shared" si="242"/>
        <v>0</v>
      </c>
      <c r="DH95" s="84"/>
      <c r="DI95" s="84">
        <f t="shared" si="243"/>
        <v>0</v>
      </c>
      <c r="DJ95" s="84"/>
      <c r="DK95" s="92">
        <f t="shared" si="244"/>
        <v>0</v>
      </c>
      <c r="DL95" s="89"/>
      <c r="DM95" s="89"/>
      <c r="DN95" s="85">
        <f t="shared" si="245"/>
        <v>241</v>
      </c>
      <c r="DO95" s="85">
        <f t="shared" si="246"/>
        <v>9300745.4120000005</v>
      </c>
    </row>
    <row r="96" spans="1:119" ht="30" customHeight="1" x14ac:dyDescent="0.25">
      <c r="A96" s="73"/>
      <c r="B96" s="78">
        <v>71</v>
      </c>
      <c r="C96" s="79" t="s">
        <v>281</v>
      </c>
      <c r="D96" s="80" t="s">
        <v>282</v>
      </c>
      <c r="E96" s="74">
        <v>25969</v>
      </c>
      <c r="F96" s="100">
        <v>4.4000000000000004</v>
      </c>
      <c r="G96" s="76">
        <v>1</v>
      </c>
      <c r="H96" s="76"/>
      <c r="I96" s="76"/>
      <c r="J96" s="76"/>
      <c r="K96" s="51"/>
      <c r="L96" s="82">
        <v>1.4</v>
      </c>
      <c r="M96" s="82">
        <v>1.68</v>
      </c>
      <c r="N96" s="82">
        <v>2.23</v>
      </c>
      <c r="O96" s="83">
        <v>2.57</v>
      </c>
      <c r="P96" s="84">
        <v>1</v>
      </c>
      <c r="Q96" s="84">
        <f t="shared" si="220"/>
        <v>175965.94400000002</v>
      </c>
      <c r="R96" s="84"/>
      <c r="S96" s="84"/>
      <c r="T96" s="84"/>
      <c r="U96" s="84">
        <f t="shared" si="247"/>
        <v>0</v>
      </c>
      <c r="V96" s="84"/>
      <c r="W96" s="85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>
        <v>17</v>
      </c>
      <c r="AM96" s="85">
        <f t="shared" si="223"/>
        <v>2991421.0480000004</v>
      </c>
      <c r="AN96" s="84"/>
      <c r="AO96" s="84">
        <f t="shared" si="224"/>
        <v>0</v>
      </c>
      <c r="AP96" s="84">
        <v>1</v>
      </c>
      <c r="AQ96" s="84">
        <f t="shared" si="225"/>
        <v>211159.13280000002</v>
      </c>
      <c r="AR96" s="90"/>
      <c r="AS96" s="84"/>
      <c r="AT96" s="84"/>
      <c r="AU96" s="89"/>
      <c r="AV96" s="84"/>
      <c r="AW96" s="84"/>
      <c r="AX96" s="84"/>
      <c r="AY96" s="84"/>
      <c r="AZ96" s="84"/>
      <c r="BA96" s="84"/>
      <c r="BB96" s="84"/>
      <c r="BC96" s="84"/>
      <c r="BD96" s="84"/>
      <c r="BE96" s="85"/>
      <c r="BF96" s="84"/>
      <c r="BG96" s="85"/>
      <c r="BH96" s="84"/>
      <c r="BI96" s="84">
        <f t="shared" si="226"/>
        <v>0</v>
      </c>
      <c r="BJ96" s="84">
        <v>300</v>
      </c>
      <c r="BK96" s="84">
        <f t="shared" si="227"/>
        <v>63347739.840000004</v>
      </c>
      <c r="BL96" s="84"/>
      <c r="BM96" s="84"/>
      <c r="BN96" s="84"/>
      <c r="BO96" s="85"/>
      <c r="BP96" s="84"/>
      <c r="BQ96" s="84">
        <f t="shared" si="228"/>
        <v>0</v>
      </c>
      <c r="BR96" s="84"/>
      <c r="BS96" s="84">
        <f t="shared" si="229"/>
        <v>0</v>
      </c>
      <c r="BT96" s="84"/>
      <c r="BU96" s="85">
        <f t="shared" si="230"/>
        <v>0</v>
      </c>
      <c r="BV96" s="84"/>
      <c r="BW96" s="89">
        <f t="shared" si="231"/>
        <v>0</v>
      </c>
      <c r="BX96" s="84"/>
      <c r="BY96" s="84">
        <f>(BX96*$E96*$F96*$G96*$L96*$BY$11)</f>
        <v>0</v>
      </c>
      <c r="BZ96" s="84"/>
      <c r="CA96" s="84">
        <f>(BZ96*$E96*$F96*$G96*$L96*$CA$11)</f>
        <v>0</v>
      </c>
      <c r="CB96" s="84"/>
      <c r="CC96" s="84"/>
      <c r="CD96" s="84"/>
      <c r="CE96" s="84">
        <f t="shared" si="232"/>
        <v>0</v>
      </c>
      <c r="CF96" s="84"/>
      <c r="CG96" s="84"/>
      <c r="CH96" s="84"/>
      <c r="CI96" s="85"/>
      <c r="CJ96" s="84"/>
      <c r="CK96" s="85">
        <f t="shared" si="233"/>
        <v>0</v>
      </c>
      <c r="CL96" s="84"/>
      <c r="CM96" s="84">
        <f t="shared" si="234"/>
        <v>0</v>
      </c>
      <c r="CN96" s="84"/>
      <c r="CO96" s="84">
        <f t="shared" si="235"/>
        <v>0</v>
      </c>
      <c r="CP96" s="84"/>
      <c r="CQ96" s="84">
        <f t="shared" si="236"/>
        <v>0</v>
      </c>
      <c r="CR96" s="84"/>
      <c r="CS96" s="84">
        <f t="shared" si="237"/>
        <v>0</v>
      </c>
      <c r="CT96" s="84"/>
      <c r="CU96" s="84">
        <f t="shared" si="238"/>
        <v>0</v>
      </c>
      <c r="CV96" s="84"/>
      <c r="CW96" s="84"/>
      <c r="CX96" s="90"/>
      <c r="CY96" s="84">
        <f t="shared" si="239"/>
        <v>0</v>
      </c>
      <c r="CZ96" s="84"/>
      <c r="DA96" s="89"/>
      <c r="DB96" s="84"/>
      <c r="DC96" s="84">
        <f t="shared" si="240"/>
        <v>0</v>
      </c>
      <c r="DD96" s="91"/>
      <c r="DE96" s="84">
        <f t="shared" si="241"/>
        <v>0</v>
      </c>
      <c r="DF96" s="84"/>
      <c r="DG96" s="84">
        <f t="shared" si="242"/>
        <v>0</v>
      </c>
      <c r="DH96" s="84"/>
      <c r="DI96" s="84">
        <f t="shared" si="243"/>
        <v>0</v>
      </c>
      <c r="DJ96" s="84"/>
      <c r="DK96" s="92">
        <f t="shared" si="244"/>
        <v>0</v>
      </c>
      <c r="DL96" s="89"/>
      <c r="DM96" s="89"/>
      <c r="DN96" s="85">
        <f t="shared" si="245"/>
        <v>319</v>
      </c>
      <c r="DO96" s="85">
        <f t="shared" si="246"/>
        <v>66726285.9648</v>
      </c>
    </row>
    <row r="97" spans="1:119" ht="30" customHeight="1" x14ac:dyDescent="0.25">
      <c r="A97" s="73"/>
      <c r="B97" s="78">
        <v>72</v>
      </c>
      <c r="C97" s="79" t="s">
        <v>283</v>
      </c>
      <c r="D97" s="109" t="s">
        <v>284</v>
      </c>
      <c r="E97" s="74">
        <v>25969</v>
      </c>
      <c r="F97" s="100">
        <v>2.2999999999999998</v>
      </c>
      <c r="G97" s="76">
        <v>1</v>
      </c>
      <c r="H97" s="77"/>
      <c r="I97" s="77"/>
      <c r="J97" s="77"/>
      <c r="K97" s="51"/>
      <c r="L97" s="82">
        <v>1.4</v>
      </c>
      <c r="M97" s="82">
        <v>1.68</v>
      </c>
      <c r="N97" s="82">
        <v>2.23</v>
      </c>
      <c r="O97" s="83">
        <v>2.57</v>
      </c>
      <c r="P97" s="84">
        <v>4</v>
      </c>
      <c r="Q97" s="84">
        <f t="shared" si="220"/>
        <v>367928.79200000002</v>
      </c>
      <c r="R97" s="84"/>
      <c r="S97" s="84"/>
      <c r="T97" s="84">
        <v>3</v>
      </c>
      <c r="U97" s="84">
        <f t="shared" si="247"/>
        <v>313575.67499999993</v>
      </c>
      <c r="V97" s="84"/>
      <c r="W97" s="85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>
        <v>2</v>
      </c>
      <c r="AM97" s="85">
        <f t="shared" si="223"/>
        <v>183964.39600000001</v>
      </c>
      <c r="AN97" s="84"/>
      <c r="AO97" s="84">
        <f t="shared" si="224"/>
        <v>0</v>
      </c>
      <c r="AP97" s="84"/>
      <c r="AQ97" s="84">
        <f t="shared" si="225"/>
        <v>0</v>
      </c>
      <c r="AR97" s="90"/>
      <c r="AS97" s="84"/>
      <c r="AT97" s="84"/>
      <c r="AU97" s="89"/>
      <c r="AV97" s="84"/>
      <c r="AW97" s="84"/>
      <c r="AX97" s="84"/>
      <c r="AY97" s="84"/>
      <c r="AZ97" s="84"/>
      <c r="BA97" s="84"/>
      <c r="BB97" s="84"/>
      <c r="BC97" s="84"/>
      <c r="BD97" s="84"/>
      <c r="BE97" s="85"/>
      <c r="BF97" s="84"/>
      <c r="BG97" s="85"/>
      <c r="BH97" s="84"/>
      <c r="BI97" s="84">
        <f t="shared" si="226"/>
        <v>0</v>
      </c>
      <c r="BJ97" s="84">
        <v>1</v>
      </c>
      <c r="BK97" s="84">
        <f t="shared" si="227"/>
        <v>110378.63759999999</v>
      </c>
      <c r="BL97" s="84"/>
      <c r="BM97" s="84"/>
      <c r="BN97" s="84"/>
      <c r="BO97" s="85"/>
      <c r="BP97" s="84"/>
      <c r="BQ97" s="84">
        <f t="shared" si="228"/>
        <v>0</v>
      </c>
      <c r="BR97" s="84"/>
      <c r="BS97" s="84">
        <f t="shared" si="229"/>
        <v>0</v>
      </c>
      <c r="BT97" s="84"/>
      <c r="BU97" s="85">
        <f t="shared" si="230"/>
        <v>0</v>
      </c>
      <c r="BV97" s="84"/>
      <c r="BW97" s="89">
        <f t="shared" si="231"/>
        <v>0</v>
      </c>
      <c r="BX97" s="84"/>
      <c r="BY97" s="84">
        <f>(BX97*$E97*$F97*$G97*$L97*$BY$11)</f>
        <v>0</v>
      </c>
      <c r="BZ97" s="84"/>
      <c r="CA97" s="84">
        <f>(BZ97*$E97*$F97*$G97*$L97*$CA$11)</f>
        <v>0</v>
      </c>
      <c r="CB97" s="84"/>
      <c r="CC97" s="84"/>
      <c r="CD97" s="84"/>
      <c r="CE97" s="84">
        <f t="shared" si="232"/>
        <v>0</v>
      </c>
      <c r="CF97" s="84"/>
      <c r="CG97" s="84"/>
      <c r="CH97" s="84"/>
      <c r="CI97" s="85"/>
      <c r="CJ97" s="84"/>
      <c r="CK97" s="85">
        <f t="shared" si="233"/>
        <v>0</v>
      </c>
      <c r="CL97" s="84"/>
      <c r="CM97" s="84">
        <f t="shared" si="234"/>
        <v>0</v>
      </c>
      <c r="CN97" s="84"/>
      <c r="CO97" s="84">
        <f t="shared" si="235"/>
        <v>0</v>
      </c>
      <c r="CP97" s="84"/>
      <c r="CQ97" s="84">
        <f t="shared" si="236"/>
        <v>0</v>
      </c>
      <c r="CR97" s="84"/>
      <c r="CS97" s="84">
        <f t="shared" si="237"/>
        <v>0</v>
      </c>
      <c r="CT97" s="84"/>
      <c r="CU97" s="84">
        <f t="shared" si="238"/>
        <v>0</v>
      </c>
      <c r="CV97" s="84"/>
      <c r="CW97" s="84"/>
      <c r="CX97" s="90"/>
      <c r="CY97" s="84">
        <f t="shared" si="239"/>
        <v>0</v>
      </c>
      <c r="CZ97" s="84"/>
      <c r="DA97" s="89"/>
      <c r="DB97" s="84">
        <v>1</v>
      </c>
      <c r="DC97" s="84">
        <f t="shared" si="240"/>
        <v>100344.21599999999</v>
      </c>
      <c r="DD97" s="91"/>
      <c r="DE97" s="84">
        <f t="shared" si="241"/>
        <v>0</v>
      </c>
      <c r="DF97" s="84"/>
      <c r="DG97" s="84">
        <f t="shared" si="242"/>
        <v>0</v>
      </c>
      <c r="DH97" s="84"/>
      <c r="DI97" s="84">
        <f t="shared" si="243"/>
        <v>0</v>
      </c>
      <c r="DJ97" s="84"/>
      <c r="DK97" s="92">
        <f t="shared" si="244"/>
        <v>0</v>
      </c>
      <c r="DL97" s="89"/>
      <c r="DM97" s="89"/>
      <c r="DN97" s="85">
        <f t="shared" si="245"/>
        <v>11</v>
      </c>
      <c r="DO97" s="85">
        <f t="shared" si="246"/>
        <v>1076191.7165999999</v>
      </c>
    </row>
    <row r="98" spans="1:119" ht="27.75" customHeight="1" x14ac:dyDescent="0.25">
      <c r="A98" s="73"/>
      <c r="B98" s="78">
        <v>73</v>
      </c>
      <c r="C98" s="79" t="s">
        <v>285</v>
      </c>
      <c r="D98" s="109" t="s">
        <v>286</v>
      </c>
      <c r="E98" s="74">
        <v>25969</v>
      </c>
      <c r="F98" s="100">
        <v>1.89</v>
      </c>
      <c r="G98" s="102">
        <v>0.8</v>
      </c>
      <c r="H98" s="102"/>
      <c r="I98" s="102"/>
      <c r="J98" s="102"/>
      <c r="K98" s="98">
        <v>0.91120000000000001</v>
      </c>
      <c r="L98" s="82">
        <v>1.4</v>
      </c>
      <c r="M98" s="82">
        <v>1.68</v>
      </c>
      <c r="N98" s="82">
        <v>2.23</v>
      </c>
      <c r="O98" s="83">
        <v>2.57</v>
      </c>
      <c r="P98" s="84"/>
      <c r="Q98" s="99">
        <f>(P98*$E98*$F98*((1-$K98)+$K98*$L98*$G98*$Q$11))</f>
        <v>0</v>
      </c>
      <c r="R98" s="99"/>
      <c r="S98" s="139"/>
      <c r="T98" s="99"/>
      <c r="U98" s="139"/>
      <c r="V98" s="84"/>
      <c r="W98" s="139"/>
      <c r="X98" s="84"/>
      <c r="Y98" s="139"/>
      <c r="Z98" s="99"/>
      <c r="AA98" s="99"/>
      <c r="AB98" s="84"/>
      <c r="AC98" s="139"/>
      <c r="AD98" s="84"/>
      <c r="AE98" s="84"/>
      <c r="AF98" s="84"/>
      <c r="AG98" s="139"/>
      <c r="AH98" s="84"/>
      <c r="AI98" s="84"/>
      <c r="AJ98" s="84"/>
      <c r="AK98" s="139"/>
      <c r="AL98" s="84">
        <v>120</v>
      </c>
      <c r="AM98" s="99">
        <f>(AL98*$E98*$F98*((1-$K98)+$K98*$L98*$G98*$AM$11))</f>
        <v>7134856.9852492791</v>
      </c>
      <c r="AN98" s="84"/>
      <c r="AO98" s="139"/>
      <c r="AP98" s="84"/>
      <c r="AQ98" s="99">
        <f>(AP98*$E98*$F98*((1-$K98)+$K98*$M98*$G98*$AQ$11))</f>
        <v>0</v>
      </c>
      <c r="AR98" s="90"/>
      <c r="AS98" s="139"/>
      <c r="AT98" s="84"/>
      <c r="AU98" s="139"/>
      <c r="AV98" s="84"/>
      <c r="AW98" s="84"/>
      <c r="AX98" s="84"/>
      <c r="AY98" s="84"/>
      <c r="AZ98" s="84"/>
      <c r="BA98" s="84"/>
      <c r="BB98" s="84"/>
      <c r="BC98" s="84"/>
      <c r="BD98" s="84"/>
      <c r="BE98" s="99"/>
      <c r="BF98" s="84"/>
      <c r="BG98" s="84"/>
      <c r="BH98" s="84"/>
      <c r="BI98" s="139"/>
      <c r="BJ98" s="84">
        <v>50</v>
      </c>
      <c r="BK98" s="99">
        <f>(BJ98*$E98*$F98*((1-$K98)+$K98*$M98*$G98*$BK$11))</f>
        <v>3523844.2005446404</v>
      </c>
      <c r="BL98" s="84"/>
      <c r="BM98" s="84"/>
      <c r="BN98" s="84"/>
      <c r="BO98" s="84"/>
      <c r="BP98" s="84"/>
      <c r="BQ98" s="99">
        <f>BP98*$E98*$F98*((1-$K98)+$K98*$G98*BQ$11*$M98)</f>
        <v>0</v>
      </c>
      <c r="BR98" s="84"/>
      <c r="BS98" s="99">
        <f>(BR98*$E98*$F98*((1-$K98)+$K98*$G98*BS$11*$M98))</f>
        <v>0</v>
      </c>
      <c r="BT98" s="84"/>
      <c r="BU98" s="99">
        <f>(BT98*$E98*$F98*((1-$K98)+$K98*$M98*$BU$11*$G98))</f>
        <v>0</v>
      </c>
      <c r="BV98" s="84"/>
      <c r="BW98" s="99">
        <f>(BV98*$E98*$F98*((1-$K98)+$K98*$G98*BW$11*$M98))</f>
        <v>0</v>
      </c>
      <c r="BX98" s="84"/>
      <c r="BY98" s="99">
        <f t="shared" ref="BY98:BY101" si="248">(BX98*$E98*$F98*((1-$K98)+$K98*$G98*BY$11*$L98))</f>
        <v>0</v>
      </c>
      <c r="BZ98" s="84"/>
      <c r="CA98" s="99">
        <f t="shared" ref="CA98:CA101" si="249">(BZ98*$E98*$F98*((1-$K98)+$K98*$G98*CA$11*$L98))</f>
        <v>0</v>
      </c>
      <c r="CB98" s="84"/>
      <c r="CC98" s="84"/>
      <c r="CD98" s="84"/>
      <c r="CE98" s="99">
        <f t="shared" ref="CE98:CE100" si="250">(CD98*$E98*$F98*((1-$K98)+$K98*$G98*CE$11*$M98))</f>
        <v>0</v>
      </c>
      <c r="CF98" s="84"/>
      <c r="CG98" s="84"/>
      <c r="CH98" s="84"/>
      <c r="CI98" s="84"/>
      <c r="CJ98" s="84"/>
      <c r="CK98" s="99">
        <f t="shared" ref="CK98:CK100" si="251">(CJ98*$E98*$F98*((1-$K98)+$K98*$G98*CK$11*$L98))</f>
        <v>0</v>
      </c>
      <c r="CL98" s="84"/>
      <c r="CM98" s="99">
        <f t="shared" ref="CM98:CM101" si="252">(CL98*$E98*$F98*((1-$K98)+$K98*$G98*CM$11*$L98))</f>
        <v>0</v>
      </c>
      <c r="CN98" s="84"/>
      <c r="CO98" s="99">
        <f>(CN98*$E98*$F98*((1-$K98)+$K98*$G98*CO$11*$L98))</f>
        <v>0</v>
      </c>
      <c r="CP98" s="84"/>
      <c r="CQ98" s="105">
        <f>CP98*$E98*$F98*((1-$K98)+$K98*$L98*$CQ$11*$G98)</f>
        <v>0</v>
      </c>
      <c r="CR98" s="84"/>
      <c r="CS98" s="99">
        <f>(CR98*$E98*$F98*((1-$K98)+$K98*$G98*CS$11*$M98))</f>
        <v>0</v>
      </c>
      <c r="CT98" s="84"/>
      <c r="CU98" s="99">
        <f>(CT98*$E98*$F98*((1-$K98)+$K98*$G98*CU$11*$M98))</f>
        <v>0</v>
      </c>
      <c r="CV98" s="84"/>
      <c r="CW98" s="99"/>
      <c r="CX98" s="90"/>
      <c r="CY98" s="99">
        <f>(CX98*$E98*$F98*((1-$K98)+$K98*$G98*CY$11*$M98))</f>
        <v>0</v>
      </c>
      <c r="CZ98" s="84"/>
      <c r="DA98" s="89"/>
      <c r="DB98" s="84"/>
      <c r="DC98" s="84"/>
      <c r="DD98" s="91"/>
      <c r="DE98" s="99">
        <f t="shared" ref="DE98:DE101" si="253">(DD98*$E98*$F98*((1-$K98)+$K98*$G98*DE$11*$M98))</f>
        <v>0</v>
      </c>
      <c r="DF98" s="84"/>
      <c r="DG98" s="99">
        <f>(DF98*$E98*$F98*((1-$K98)+$K98*$G98*DG$11*$M98))</f>
        <v>0</v>
      </c>
      <c r="DH98" s="84"/>
      <c r="DI98" s="99">
        <f t="shared" ref="DI98:DI101" si="254">(DH98*$E98*$F98*((1-$K98)+$K98*$G98*DI$11*$N98))</f>
        <v>0</v>
      </c>
      <c r="DJ98" s="84"/>
      <c r="DK98" s="99">
        <f>(DJ98*$E98*$F98*((1-$K98)+$K98*$G98*DK$11*$O98))</f>
        <v>0</v>
      </c>
      <c r="DL98" s="93"/>
      <c r="DM98" s="93"/>
      <c r="DN98" s="85">
        <f t="shared" si="245"/>
        <v>170</v>
      </c>
      <c r="DO98" s="85">
        <f t="shared" si="246"/>
        <v>10658701.185793919</v>
      </c>
    </row>
    <row r="99" spans="1:119" ht="30" customHeight="1" x14ac:dyDescent="0.25">
      <c r="A99" s="73"/>
      <c r="B99" s="78">
        <v>74</v>
      </c>
      <c r="C99" s="79" t="s">
        <v>287</v>
      </c>
      <c r="D99" s="109" t="s">
        <v>288</v>
      </c>
      <c r="E99" s="74">
        <v>25969</v>
      </c>
      <c r="F99" s="100">
        <v>4.08</v>
      </c>
      <c r="G99" s="102">
        <v>0.8</v>
      </c>
      <c r="H99" s="102"/>
      <c r="I99" s="102"/>
      <c r="J99" s="102"/>
      <c r="K99" s="98">
        <v>0.61299999999999999</v>
      </c>
      <c r="L99" s="82">
        <v>1.4</v>
      </c>
      <c r="M99" s="82">
        <v>1.68</v>
      </c>
      <c r="N99" s="82">
        <v>2.23</v>
      </c>
      <c r="O99" s="83">
        <v>2.57</v>
      </c>
      <c r="P99" s="84"/>
      <c r="Q99" s="99">
        <f>(P99*$E99*$F99*((1-$K99)+$K99*$L99*$G99*$Q$11))</f>
        <v>0</v>
      </c>
      <c r="R99" s="99"/>
      <c r="S99" s="139"/>
      <c r="T99" s="99"/>
      <c r="U99" s="139"/>
      <c r="V99" s="84"/>
      <c r="W99" s="139"/>
      <c r="X99" s="84"/>
      <c r="Y99" s="139"/>
      <c r="Z99" s="99"/>
      <c r="AA99" s="99"/>
      <c r="AB99" s="84"/>
      <c r="AC99" s="139"/>
      <c r="AD99" s="84"/>
      <c r="AE99" s="84"/>
      <c r="AF99" s="84"/>
      <c r="AG99" s="139"/>
      <c r="AH99" s="84"/>
      <c r="AI99" s="84"/>
      <c r="AJ99" s="84"/>
      <c r="AK99" s="139"/>
      <c r="AL99" s="84">
        <v>1171</v>
      </c>
      <c r="AM99" s="99">
        <f>(AL99*$E99*$F99*((1-$K99)+$K99*$L99*$G99*$AM$11))</f>
        <v>141716534.59217474</v>
      </c>
      <c r="AN99" s="84"/>
      <c r="AO99" s="139"/>
      <c r="AP99" s="84"/>
      <c r="AQ99" s="99">
        <f>(AP99*$E99*$F99*((1-$K99)+$K99*$M99*$G99*$AQ$11))</f>
        <v>0</v>
      </c>
      <c r="AR99" s="90"/>
      <c r="AS99" s="139"/>
      <c r="AT99" s="84"/>
      <c r="AU99" s="139"/>
      <c r="AV99" s="84"/>
      <c r="AW99" s="84"/>
      <c r="AX99" s="84"/>
      <c r="AY99" s="84"/>
      <c r="AZ99" s="84"/>
      <c r="BA99" s="84"/>
      <c r="BB99" s="84"/>
      <c r="BC99" s="84"/>
      <c r="BD99" s="84"/>
      <c r="BE99" s="99"/>
      <c r="BF99" s="84"/>
      <c r="BG99" s="84"/>
      <c r="BH99" s="84"/>
      <c r="BI99" s="139"/>
      <c r="BJ99" s="84">
        <v>50</v>
      </c>
      <c r="BK99" s="99">
        <f>(BJ99*$E99*$F99*((1-$K99)+$K99*$M99*$G99*$BK$11))</f>
        <v>6851268.2256192006</v>
      </c>
      <c r="BL99" s="84"/>
      <c r="BM99" s="84"/>
      <c r="BN99" s="84"/>
      <c r="BO99" s="84"/>
      <c r="BP99" s="84"/>
      <c r="BQ99" s="99">
        <f t="shared" ref="BQ99:BQ101" si="255">BP99*$E99*$F99*((1-$K99)+$K99*$G99*BQ$11*$M99)</f>
        <v>0</v>
      </c>
      <c r="BR99" s="84"/>
      <c r="BS99" s="99">
        <f>(BR99*$E99*$F99*((1-$K99)+$K99*$G99*BS$11*$M99))</f>
        <v>0</v>
      </c>
      <c r="BT99" s="84"/>
      <c r="BU99" s="99">
        <f>(BT99*$E99*$F99*((1-$K99)+$K99*$M99*$BU$11*$G99))</f>
        <v>0</v>
      </c>
      <c r="BV99" s="84"/>
      <c r="BW99" s="99">
        <f>(BV99*$E99*$F99*((1-$K99)+$K99*$G99*BW$11*$M99))</f>
        <v>0</v>
      </c>
      <c r="BX99" s="84"/>
      <c r="BY99" s="99">
        <f t="shared" si="248"/>
        <v>0</v>
      </c>
      <c r="BZ99" s="84"/>
      <c r="CA99" s="99">
        <f t="shared" si="249"/>
        <v>0</v>
      </c>
      <c r="CB99" s="84"/>
      <c r="CC99" s="84"/>
      <c r="CD99" s="84"/>
      <c r="CE99" s="99">
        <f t="shared" si="250"/>
        <v>0</v>
      </c>
      <c r="CF99" s="84"/>
      <c r="CG99" s="84"/>
      <c r="CH99" s="84"/>
      <c r="CI99" s="84"/>
      <c r="CJ99" s="84"/>
      <c r="CK99" s="99">
        <f t="shared" si="251"/>
        <v>0</v>
      </c>
      <c r="CL99" s="84"/>
      <c r="CM99" s="99">
        <f>(CL99*$E99*$F99*((1-$K99)+$K99*$G99*CM$11*$L99))</f>
        <v>0</v>
      </c>
      <c r="CN99" s="84"/>
      <c r="CO99" s="99">
        <f t="shared" ref="CO99:CO101" si="256">(CN99*$E99*$F99*((1-$K99)+$K99*$G99*CO$11*$L99))</f>
        <v>0</v>
      </c>
      <c r="CP99" s="84"/>
      <c r="CQ99" s="105">
        <f>CP99*$E99*$F99*((1-$K99)+$K99*$L99*$CQ$11*$G99)</f>
        <v>0</v>
      </c>
      <c r="CR99" s="84"/>
      <c r="CS99" s="99">
        <f t="shared" ref="CS99:CS101" si="257">(CR99*$E99*$F99*((1-$K99)+$K99*$G99*CS$11*$M99))</f>
        <v>0</v>
      </c>
      <c r="CT99" s="84"/>
      <c r="CU99" s="99">
        <f t="shared" ref="CU99:CU101" si="258">(CT99*$E99*$F99*((1-$K99)+$K99*$G99*CU$11*$M99))</f>
        <v>0</v>
      </c>
      <c r="CV99" s="84"/>
      <c r="CW99" s="99"/>
      <c r="CX99" s="90"/>
      <c r="CY99" s="99">
        <f t="shared" ref="CY99:CY101" si="259">(CX99*$E99*$F99*((1-$K99)+$K99*$G99*CY$11*$M99))</f>
        <v>0</v>
      </c>
      <c r="CZ99" s="84"/>
      <c r="DA99" s="89"/>
      <c r="DB99" s="84"/>
      <c r="DC99" s="84"/>
      <c r="DD99" s="91"/>
      <c r="DE99" s="99">
        <f t="shared" si="253"/>
        <v>0</v>
      </c>
      <c r="DF99" s="84"/>
      <c r="DG99" s="99">
        <f t="shared" ref="DG99:DG101" si="260">(DF99*$E99*$F99*((1-$K99)+$K99*$G99*DG$11*$M99))</f>
        <v>0</v>
      </c>
      <c r="DH99" s="84"/>
      <c r="DI99" s="99">
        <f t="shared" si="254"/>
        <v>0</v>
      </c>
      <c r="DJ99" s="84"/>
      <c r="DK99" s="99">
        <f>(DJ99*$E99*$F99*((1-$K99)+$K99*$G99*DK$11*$O99))</f>
        <v>0</v>
      </c>
      <c r="DL99" s="93"/>
      <c r="DM99" s="93"/>
      <c r="DN99" s="85">
        <f t="shared" si="245"/>
        <v>1221</v>
      </c>
      <c r="DO99" s="85">
        <f t="shared" si="246"/>
        <v>148567802.81779394</v>
      </c>
    </row>
    <row r="100" spans="1:119" ht="30" customHeight="1" x14ac:dyDescent="0.25">
      <c r="A100" s="73"/>
      <c r="B100" s="78">
        <v>75</v>
      </c>
      <c r="C100" s="79" t="s">
        <v>289</v>
      </c>
      <c r="D100" s="80" t="s">
        <v>290</v>
      </c>
      <c r="E100" s="74">
        <v>25969</v>
      </c>
      <c r="F100" s="77">
        <v>6.17</v>
      </c>
      <c r="G100" s="102">
        <v>0.8</v>
      </c>
      <c r="H100" s="102"/>
      <c r="I100" s="102"/>
      <c r="J100" s="102"/>
      <c r="K100" s="98">
        <v>0.63239999999999996</v>
      </c>
      <c r="L100" s="82">
        <v>1.4</v>
      </c>
      <c r="M100" s="82">
        <v>1.68</v>
      </c>
      <c r="N100" s="82">
        <v>2.23</v>
      </c>
      <c r="O100" s="83">
        <v>2.57</v>
      </c>
      <c r="P100" s="84"/>
      <c r="Q100" s="99">
        <f>(P100*$E100*$F100*((1-$K100)+$K100*$L100*$G100*$Q$11))</f>
        <v>0</v>
      </c>
      <c r="R100" s="99"/>
      <c r="S100" s="139"/>
      <c r="T100" s="99"/>
      <c r="U100" s="139"/>
      <c r="V100" s="84"/>
      <c r="W100" s="139"/>
      <c r="X100" s="84"/>
      <c r="Y100" s="139"/>
      <c r="Z100" s="99"/>
      <c r="AA100" s="99"/>
      <c r="AB100" s="84"/>
      <c r="AC100" s="139"/>
      <c r="AD100" s="84"/>
      <c r="AE100" s="84"/>
      <c r="AF100" s="84"/>
      <c r="AG100" s="139"/>
      <c r="AH100" s="84"/>
      <c r="AI100" s="84"/>
      <c r="AJ100" s="84"/>
      <c r="AK100" s="139"/>
      <c r="AL100" s="84">
        <v>400</v>
      </c>
      <c r="AM100" s="99">
        <f>(AL100*$E100*$F100*((1-$K100)+$K100*$L100*$G100*$AM$11))</f>
        <v>73494790.613465607</v>
      </c>
      <c r="AN100" s="84"/>
      <c r="AO100" s="139"/>
      <c r="AP100" s="84"/>
      <c r="AQ100" s="99">
        <f>(AP100*$E100*$F100*((1-$K100)+$K100*$M100*$G100*$AQ$11))</f>
        <v>0</v>
      </c>
      <c r="AR100" s="90"/>
      <c r="AS100" s="139"/>
      <c r="AT100" s="84"/>
      <c r="AU100" s="139"/>
      <c r="AV100" s="84"/>
      <c r="AW100" s="84"/>
      <c r="AX100" s="84"/>
      <c r="AY100" s="84"/>
      <c r="AZ100" s="84"/>
      <c r="BA100" s="84"/>
      <c r="BB100" s="84"/>
      <c r="BC100" s="84"/>
      <c r="BD100" s="84"/>
      <c r="BE100" s="99"/>
      <c r="BF100" s="84"/>
      <c r="BG100" s="84"/>
      <c r="BH100" s="84"/>
      <c r="BI100" s="139"/>
      <c r="BJ100" s="84">
        <v>30</v>
      </c>
      <c r="BK100" s="99">
        <f>(BJ100*$E100*$F100*((1-$K100)+$K100*$M100*$G100*$BK$11))</f>
        <v>6261130.6683239043</v>
      </c>
      <c r="BL100" s="84"/>
      <c r="BM100" s="84"/>
      <c r="BN100" s="84"/>
      <c r="BO100" s="84"/>
      <c r="BP100" s="84"/>
      <c r="BQ100" s="99">
        <f t="shared" si="255"/>
        <v>0</v>
      </c>
      <c r="BR100" s="84"/>
      <c r="BS100" s="99">
        <f>(BR100*$E100*$F100*((1-$K100)+$K100*$G100*BS$11*$M100))</f>
        <v>0</v>
      </c>
      <c r="BT100" s="84"/>
      <c r="BU100" s="99">
        <f>(BT100*$E100*$F100*((1-$K100)+$K100*$M100*$BU$11*$G100))</f>
        <v>0</v>
      </c>
      <c r="BV100" s="84"/>
      <c r="BW100" s="99">
        <f t="shared" ref="BW100:BW101" si="261">(BV100*$E100*$F100*((1-$K100)+$K100*$G100*BW$11*$M100))</f>
        <v>0</v>
      </c>
      <c r="BX100" s="84"/>
      <c r="BY100" s="99">
        <f>(BX100*$E100*$F100*((1-$K100)+$K100*$G100*BY$11*$L100))</f>
        <v>0</v>
      </c>
      <c r="BZ100" s="84"/>
      <c r="CA100" s="99">
        <f>(BZ100*$E100*$F100*((1-$K100)+$K100*$G100*CA$11*$L100))</f>
        <v>0</v>
      </c>
      <c r="CB100" s="84"/>
      <c r="CC100" s="84"/>
      <c r="CD100" s="84"/>
      <c r="CE100" s="99">
        <f t="shared" si="250"/>
        <v>0</v>
      </c>
      <c r="CF100" s="84"/>
      <c r="CG100" s="84"/>
      <c r="CH100" s="84"/>
      <c r="CI100" s="84"/>
      <c r="CJ100" s="84"/>
      <c r="CK100" s="99">
        <f t="shared" si="251"/>
        <v>0</v>
      </c>
      <c r="CL100" s="84"/>
      <c r="CM100" s="99">
        <f>(CL100*$E100*$F100*((1-$K100)+$K100*$G100*CM$11*$L100))</f>
        <v>0</v>
      </c>
      <c r="CN100" s="84"/>
      <c r="CO100" s="99">
        <f>(CN100*$E100*$F100*((1-$K100)+$K100*$G100*CO$11*$L100))</f>
        <v>0</v>
      </c>
      <c r="CP100" s="84"/>
      <c r="CQ100" s="105">
        <f>CP100*$E100*$F100*((1-$K100)+$K100*$L100*$CQ$11*$G100)</f>
        <v>0</v>
      </c>
      <c r="CR100" s="84"/>
      <c r="CS100" s="99">
        <f t="shared" si="257"/>
        <v>0</v>
      </c>
      <c r="CT100" s="84"/>
      <c r="CU100" s="99">
        <f t="shared" si="258"/>
        <v>0</v>
      </c>
      <c r="CV100" s="84"/>
      <c r="CW100" s="99"/>
      <c r="CX100" s="90"/>
      <c r="CY100" s="99">
        <f t="shared" si="259"/>
        <v>0</v>
      </c>
      <c r="CZ100" s="84"/>
      <c r="DA100" s="89"/>
      <c r="DB100" s="84"/>
      <c r="DC100" s="84"/>
      <c r="DD100" s="91"/>
      <c r="DE100" s="99">
        <f t="shared" si="253"/>
        <v>0</v>
      </c>
      <c r="DF100" s="84"/>
      <c r="DG100" s="99">
        <f t="shared" si="260"/>
        <v>0</v>
      </c>
      <c r="DH100" s="84"/>
      <c r="DI100" s="99">
        <f t="shared" si="254"/>
        <v>0</v>
      </c>
      <c r="DJ100" s="84"/>
      <c r="DK100" s="99">
        <f>(DJ100*$E100*$F100*((1-$K100)+$K100*$G100*DK$11*$O100))</f>
        <v>0</v>
      </c>
      <c r="DL100" s="93"/>
      <c r="DM100" s="93"/>
      <c r="DN100" s="85">
        <f t="shared" si="245"/>
        <v>430</v>
      </c>
      <c r="DO100" s="85">
        <f t="shared" si="246"/>
        <v>79755921.281789511</v>
      </c>
    </row>
    <row r="101" spans="1:119" ht="30.75" customHeight="1" x14ac:dyDescent="0.25">
      <c r="A101" s="73"/>
      <c r="B101" s="78">
        <v>76</v>
      </c>
      <c r="C101" s="79" t="s">
        <v>291</v>
      </c>
      <c r="D101" s="80" t="s">
        <v>292</v>
      </c>
      <c r="E101" s="74">
        <v>25969</v>
      </c>
      <c r="F101" s="77">
        <v>12.07</v>
      </c>
      <c r="G101" s="102">
        <v>0.8</v>
      </c>
      <c r="H101" s="102"/>
      <c r="I101" s="102"/>
      <c r="J101" s="102"/>
      <c r="K101" s="98">
        <v>0.77629999999999999</v>
      </c>
      <c r="L101" s="82">
        <v>1.4</v>
      </c>
      <c r="M101" s="82">
        <v>1.68</v>
      </c>
      <c r="N101" s="82">
        <v>2.23</v>
      </c>
      <c r="O101" s="83">
        <v>2.57</v>
      </c>
      <c r="P101" s="84"/>
      <c r="Q101" s="99">
        <f>(P101*$E101*$F101*((1-$K101)+$K101*$L101*$G101*$Q$11))</f>
        <v>0</v>
      </c>
      <c r="R101" s="99"/>
      <c r="S101" s="139"/>
      <c r="T101" s="99"/>
      <c r="U101" s="139"/>
      <c r="V101" s="84"/>
      <c r="W101" s="139"/>
      <c r="X101" s="84"/>
      <c r="Y101" s="139"/>
      <c r="Z101" s="99"/>
      <c r="AA101" s="99"/>
      <c r="AB101" s="84"/>
      <c r="AC101" s="139"/>
      <c r="AD101" s="84"/>
      <c r="AE101" s="84"/>
      <c r="AF101" s="84"/>
      <c r="AG101" s="139"/>
      <c r="AH101" s="84"/>
      <c r="AI101" s="84"/>
      <c r="AJ101" s="84"/>
      <c r="AK101" s="139"/>
      <c r="AL101" s="84">
        <v>150</v>
      </c>
      <c r="AM101" s="99">
        <f>(AL101*$E101*$F101*((1-$K101)+$K101*$L101*$G101*$AM$11))</f>
        <v>55484688.824449196</v>
      </c>
      <c r="AN101" s="84"/>
      <c r="AO101" s="139"/>
      <c r="AP101" s="84"/>
      <c r="AQ101" s="99">
        <f>(AP101*$E101*$F101*((1-$K101)+$K101*$M101*$G101*$AQ$11))</f>
        <v>0</v>
      </c>
      <c r="AR101" s="90"/>
      <c r="AS101" s="139"/>
      <c r="AT101" s="84"/>
      <c r="AU101" s="139"/>
      <c r="AV101" s="84"/>
      <c r="AW101" s="84"/>
      <c r="AX101" s="84"/>
      <c r="AY101" s="84"/>
      <c r="AZ101" s="84"/>
      <c r="BA101" s="84"/>
      <c r="BB101" s="84"/>
      <c r="BC101" s="84"/>
      <c r="BD101" s="84"/>
      <c r="BE101" s="99"/>
      <c r="BF101" s="84"/>
      <c r="BG101" s="84"/>
      <c r="BH101" s="84"/>
      <c r="BI101" s="139"/>
      <c r="BJ101" s="84">
        <v>20</v>
      </c>
      <c r="BK101" s="99">
        <f>(BJ101*$E101*$F101*((1-$K101)+$K101*$M101*$G101*$BK$11))</f>
        <v>8597078.8832278755</v>
      </c>
      <c r="BL101" s="84"/>
      <c r="BM101" s="84"/>
      <c r="BN101" s="84"/>
      <c r="BO101" s="84"/>
      <c r="BP101" s="84"/>
      <c r="BQ101" s="99">
        <f t="shared" si="255"/>
        <v>0</v>
      </c>
      <c r="BR101" s="84"/>
      <c r="BS101" s="99">
        <f t="shared" ref="BS101" si="262">(BR101*$E101*$F101*((1-$K101)+$K101*$G101*BS$11*$M101))</f>
        <v>0</v>
      </c>
      <c r="BT101" s="84"/>
      <c r="BU101" s="99">
        <f>(BT101*$E101*$F101*((1-$K101)+$K101*$M101*$BU$11*$G101))</f>
        <v>0</v>
      </c>
      <c r="BV101" s="84"/>
      <c r="BW101" s="99">
        <f t="shared" si="261"/>
        <v>0</v>
      </c>
      <c r="BX101" s="84"/>
      <c r="BY101" s="99">
        <f t="shared" si="248"/>
        <v>0</v>
      </c>
      <c r="BZ101" s="84"/>
      <c r="CA101" s="99">
        <f t="shared" si="249"/>
        <v>0</v>
      </c>
      <c r="CB101" s="84"/>
      <c r="CC101" s="84"/>
      <c r="CD101" s="84"/>
      <c r="CE101" s="99">
        <f>(CD101*$E101*$F101*((1-$K101)+$K101*$G101*CE$11*$M101))</f>
        <v>0</v>
      </c>
      <c r="CF101" s="84"/>
      <c r="CG101" s="84"/>
      <c r="CH101" s="84"/>
      <c r="CI101" s="84"/>
      <c r="CJ101" s="84"/>
      <c r="CK101" s="99">
        <f>(CJ101*$E101*$F101*((1-$K101)+$K101*$G101*CK$11*$L101))</f>
        <v>0</v>
      </c>
      <c r="CL101" s="84"/>
      <c r="CM101" s="99">
        <f t="shared" si="252"/>
        <v>0</v>
      </c>
      <c r="CN101" s="84"/>
      <c r="CO101" s="99">
        <f t="shared" si="256"/>
        <v>0</v>
      </c>
      <c r="CP101" s="84"/>
      <c r="CQ101" s="105">
        <f>CP101*$E101*$F101*((1-$K101)+$K101*$L101*$CQ$11*$G101)</f>
        <v>0</v>
      </c>
      <c r="CR101" s="84"/>
      <c r="CS101" s="99">
        <f t="shared" si="257"/>
        <v>0</v>
      </c>
      <c r="CT101" s="84"/>
      <c r="CU101" s="99">
        <f t="shared" si="258"/>
        <v>0</v>
      </c>
      <c r="CV101" s="84"/>
      <c r="CW101" s="99"/>
      <c r="CX101" s="90"/>
      <c r="CY101" s="99">
        <f t="shared" si="259"/>
        <v>0</v>
      </c>
      <c r="CZ101" s="84"/>
      <c r="DA101" s="89"/>
      <c r="DB101" s="84"/>
      <c r="DC101" s="84"/>
      <c r="DD101" s="91"/>
      <c r="DE101" s="99">
        <f t="shared" si="253"/>
        <v>0</v>
      </c>
      <c r="DF101" s="84"/>
      <c r="DG101" s="99">
        <f t="shared" si="260"/>
        <v>0</v>
      </c>
      <c r="DH101" s="84"/>
      <c r="DI101" s="99">
        <f t="shared" si="254"/>
        <v>0</v>
      </c>
      <c r="DJ101" s="84"/>
      <c r="DK101" s="99">
        <f t="shared" ref="DK101" si="263">(DJ101*$E101*$F101*((1-$K101)+$K101*$G101*DK$11*$O101))</f>
        <v>0</v>
      </c>
      <c r="DL101" s="93"/>
      <c r="DM101" s="93"/>
      <c r="DN101" s="85">
        <f t="shared" si="245"/>
        <v>170</v>
      </c>
      <c r="DO101" s="85">
        <f t="shared" si="246"/>
        <v>64081767.707677074</v>
      </c>
    </row>
    <row r="102" spans="1:119" ht="32.25" customHeight="1" x14ac:dyDescent="0.25">
      <c r="A102" s="73"/>
      <c r="B102" s="78">
        <v>77</v>
      </c>
      <c r="C102" s="79" t="s">
        <v>293</v>
      </c>
      <c r="D102" s="109" t="s">
        <v>294</v>
      </c>
      <c r="E102" s="74">
        <v>25969</v>
      </c>
      <c r="F102" s="77">
        <v>2.0699999999999998</v>
      </c>
      <c r="G102" s="76">
        <v>1</v>
      </c>
      <c r="H102" s="102"/>
      <c r="I102" s="102"/>
      <c r="J102" s="102"/>
      <c r="K102" s="51"/>
      <c r="L102" s="82">
        <v>1.4</v>
      </c>
      <c r="M102" s="82">
        <v>1.68</v>
      </c>
      <c r="N102" s="82">
        <v>2.23</v>
      </c>
      <c r="O102" s="83">
        <v>2.57</v>
      </c>
      <c r="P102" s="84"/>
      <c r="Q102" s="84">
        <f>(P102*$E102*$F102*$G102*$L102*$Q$11)</f>
        <v>0</v>
      </c>
      <c r="R102" s="84"/>
      <c r="S102" s="84"/>
      <c r="T102" s="84"/>
      <c r="U102" s="84"/>
      <c r="V102" s="84"/>
      <c r="W102" s="85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5">
        <f>(AL102*$E102*$F102*$G102*$L102*$AM$11)</f>
        <v>0</v>
      </c>
      <c r="AN102" s="84"/>
      <c r="AO102" s="84"/>
      <c r="AP102" s="84"/>
      <c r="AQ102" s="84"/>
      <c r="AR102" s="90"/>
      <c r="AS102" s="84"/>
      <c r="AT102" s="84"/>
      <c r="AU102" s="89"/>
      <c r="AV102" s="84"/>
      <c r="AW102" s="84"/>
      <c r="AX102" s="84"/>
      <c r="AY102" s="84"/>
      <c r="AZ102" s="84"/>
      <c r="BA102" s="84"/>
      <c r="BB102" s="84"/>
      <c r="BC102" s="84"/>
      <c r="BD102" s="84"/>
      <c r="BE102" s="85"/>
      <c r="BF102" s="84"/>
      <c r="BG102" s="85"/>
      <c r="BH102" s="84"/>
      <c r="BI102" s="84"/>
      <c r="BJ102" s="84"/>
      <c r="BK102" s="84"/>
      <c r="BL102" s="84"/>
      <c r="BM102" s="84"/>
      <c r="BN102" s="84"/>
      <c r="BO102" s="85"/>
      <c r="BP102" s="84"/>
      <c r="BQ102" s="84"/>
      <c r="BR102" s="84"/>
      <c r="BS102" s="84"/>
      <c r="BT102" s="84"/>
      <c r="BU102" s="85">
        <f>(BT102*$E102*$F102*$G102*$M102*$BU$11)</f>
        <v>0</v>
      </c>
      <c r="BV102" s="84"/>
      <c r="BW102" s="89"/>
      <c r="BX102" s="84"/>
      <c r="BY102" s="84">
        <f>(BX102*$E102*$F102*$G102*$L102*$BY$11)</f>
        <v>0</v>
      </c>
      <c r="BZ102" s="84"/>
      <c r="CA102" s="84">
        <f>(BZ102*$E102*$F102*$G102*$L102*$CA$11)</f>
        <v>0</v>
      </c>
      <c r="CB102" s="84"/>
      <c r="CC102" s="84"/>
      <c r="CD102" s="84"/>
      <c r="CE102" s="84"/>
      <c r="CF102" s="84"/>
      <c r="CG102" s="84"/>
      <c r="CH102" s="84"/>
      <c r="CI102" s="85"/>
      <c r="CJ102" s="84"/>
      <c r="CK102" s="85">
        <f>(CJ102*$E102*$F102*$G102*$L102*$CK$11)</f>
        <v>0</v>
      </c>
      <c r="CL102" s="84"/>
      <c r="CM102" s="84"/>
      <c r="CN102" s="84"/>
      <c r="CO102" s="84"/>
      <c r="CP102" s="84"/>
      <c r="CQ102" s="84"/>
      <c r="CR102" s="84"/>
      <c r="CS102" s="84"/>
      <c r="CT102" s="84"/>
      <c r="CU102" s="84"/>
      <c r="CV102" s="84"/>
      <c r="CW102" s="84"/>
      <c r="CX102" s="90"/>
      <c r="CY102" s="84">
        <f>(CX102*$E102*$F102*$G102*$M102*$CY$11)</f>
        <v>0</v>
      </c>
      <c r="CZ102" s="84"/>
      <c r="DA102" s="89"/>
      <c r="DB102" s="84"/>
      <c r="DC102" s="84"/>
      <c r="DD102" s="91"/>
      <c r="DE102" s="84"/>
      <c r="DF102" s="84"/>
      <c r="DG102" s="84"/>
      <c r="DH102" s="84"/>
      <c r="DI102" s="84">
        <f>(DH102*$E102*$F102*$G102*$N102*$DI$11)</f>
        <v>0</v>
      </c>
      <c r="DJ102" s="84"/>
      <c r="DK102" s="92">
        <f>(DJ102*$E102*$F102*$G102*$O102*$DK$11)</f>
        <v>0</v>
      </c>
      <c r="DL102" s="89"/>
      <c r="DM102" s="89"/>
      <c r="DN102" s="85">
        <f t="shared" si="245"/>
        <v>0</v>
      </c>
      <c r="DO102" s="85">
        <f t="shared" si="246"/>
        <v>0</v>
      </c>
    </row>
    <row r="103" spans="1:119" ht="15.75" customHeight="1" x14ac:dyDescent="0.25">
      <c r="A103" s="196">
        <v>13</v>
      </c>
      <c r="B103" s="211"/>
      <c r="C103" s="212"/>
      <c r="D103" s="214" t="s">
        <v>295</v>
      </c>
      <c r="E103" s="200">
        <v>25969</v>
      </c>
      <c r="F103" s="213">
        <v>1.49</v>
      </c>
      <c r="G103" s="207"/>
      <c r="H103" s="77"/>
      <c r="I103" s="77"/>
      <c r="J103" s="77"/>
      <c r="K103" s="208"/>
      <c r="L103" s="209">
        <v>1.4</v>
      </c>
      <c r="M103" s="209">
        <v>1.68</v>
      </c>
      <c r="N103" s="209">
        <v>2.23</v>
      </c>
      <c r="O103" s="210">
        <v>2.57</v>
      </c>
      <c r="P103" s="206">
        <f t="shared" ref="P103:CA103" si="264">SUM(P104:P112)</f>
        <v>501</v>
      </c>
      <c r="Q103" s="206">
        <f t="shared" si="264"/>
        <v>32803251.342400003</v>
      </c>
      <c r="R103" s="206">
        <f t="shared" si="264"/>
        <v>1495</v>
      </c>
      <c r="S103" s="206">
        <f t="shared" si="264"/>
        <v>107070477.85279998</v>
      </c>
      <c r="T103" s="206">
        <f t="shared" si="264"/>
        <v>108</v>
      </c>
      <c r="U103" s="206">
        <f t="shared" si="264"/>
        <v>5892495.9449999994</v>
      </c>
      <c r="V103" s="206">
        <f t="shared" si="264"/>
        <v>0</v>
      </c>
      <c r="W103" s="206">
        <f t="shared" si="264"/>
        <v>0</v>
      </c>
      <c r="X103" s="206">
        <f t="shared" si="264"/>
        <v>0</v>
      </c>
      <c r="Y103" s="206">
        <f t="shared" si="264"/>
        <v>0</v>
      </c>
      <c r="Z103" s="206">
        <f t="shared" si="264"/>
        <v>0</v>
      </c>
      <c r="AA103" s="206">
        <f t="shared" si="264"/>
        <v>0</v>
      </c>
      <c r="AB103" s="206">
        <f t="shared" si="264"/>
        <v>0</v>
      </c>
      <c r="AC103" s="206">
        <f t="shared" si="264"/>
        <v>0</v>
      </c>
      <c r="AD103" s="206">
        <f t="shared" si="264"/>
        <v>0</v>
      </c>
      <c r="AE103" s="206">
        <f t="shared" si="264"/>
        <v>0</v>
      </c>
      <c r="AF103" s="206">
        <f t="shared" si="264"/>
        <v>437</v>
      </c>
      <c r="AG103" s="206">
        <f t="shared" si="264"/>
        <v>26062955.842000004</v>
      </c>
      <c r="AH103" s="206">
        <f t="shared" si="264"/>
        <v>0</v>
      </c>
      <c r="AI103" s="206">
        <f t="shared" si="264"/>
        <v>0</v>
      </c>
      <c r="AJ103" s="206">
        <f t="shared" si="264"/>
        <v>0</v>
      </c>
      <c r="AK103" s="206">
        <f t="shared" si="264"/>
        <v>0</v>
      </c>
      <c r="AL103" s="206">
        <f t="shared" si="264"/>
        <v>200</v>
      </c>
      <c r="AM103" s="206">
        <f t="shared" si="264"/>
        <v>9258208.1900000013</v>
      </c>
      <c r="AN103" s="206">
        <f t="shared" si="264"/>
        <v>1101</v>
      </c>
      <c r="AO103" s="206">
        <f t="shared" si="264"/>
        <v>49915139.551200002</v>
      </c>
      <c r="AP103" s="206">
        <f t="shared" si="264"/>
        <v>870</v>
      </c>
      <c r="AQ103" s="206">
        <f t="shared" si="264"/>
        <v>82769580.986400008</v>
      </c>
      <c r="AR103" s="206">
        <f t="shared" si="264"/>
        <v>0</v>
      </c>
      <c r="AS103" s="206">
        <f t="shared" si="264"/>
        <v>0</v>
      </c>
      <c r="AT103" s="206">
        <f t="shared" si="264"/>
        <v>44</v>
      </c>
      <c r="AU103" s="206">
        <f t="shared" si="264"/>
        <v>2787300.5529600005</v>
      </c>
      <c r="AV103" s="206">
        <f t="shared" si="264"/>
        <v>0</v>
      </c>
      <c r="AW103" s="206">
        <f t="shared" si="264"/>
        <v>0</v>
      </c>
      <c r="AX103" s="206">
        <f t="shared" si="264"/>
        <v>0</v>
      </c>
      <c r="AY103" s="206">
        <f t="shared" si="264"/>
        <v>0</v>
      </c>
      <c r="AZ103" s="206">
        <f t="shared" si="264"/>
        <v>0</v>
      </c>
      <c r="BA103" s="206">
        <f t="shared" si="264"/>
        <v>0</v>
      </c>
      <c r="BB103" s="206">
        <f t="shared" si="264"/>
        <v>0</v>
      </c>
      <c r="BC103" s="206">
        <f t="shared" si="264"/>
        <v>0</v>
      </c>
      <c r="BD103" s="206">
        <f t="shared" si="264"/>
        <v>0</v>
      </c>
      <c r="BE103" s="206">
        <f t="shared" si="264"/>
        <v>0</v>
      </c>
      <c r="BF103" s="206">
        <f t="shared" si="264"/>
        <v>0</v>
      </c>
      <c r="BG103" s="206">
        <f t="shared" si="264"/>
        <v>0</v>
      </c>
      <c r="BH103" s="206">
        <f t="shared" si="264"/>
        <v>144</v>
      </c>
      <c r="BI103" s="206">
        <f t="shared" si="264"/>
        <v>7405839.419999999</v>
      </c>
      <c r="BJ103" s="206">
        <f t="shared" si="264"/>
        <v>818</v>
      </c>
      <c r="BK103" s="206">
        <f t="shared" si="264"/>
        <v>63614568.198720001</v>
      </c>
      <c r="BL103" s="206">
        <f t="shared" si="264"/>
        <v>0</v>
      </c>
      <c r="BM103" s="206">
        <f t="shared" si="264"/>
        <v>0</v>
      </c>
      <c r="BN103" s="206">
        <f t="shared" si="264"/>
        <v>0</v>
      </c>
      <c r="BO103" s="206">
        <f t="shared" si="264"/>
        <v>0</v>
      </c>
      <c r="BP103" s="206">
        <f t="shared" si="264"/>
        <v>180</v>
      </c>
      <c r="BQ103" s="206">
        <f t="shared" si="264"/>
        <v>12352809.268799998</v>
      </c>
      <c r="BR103" s="206">
        <f t="shared" si="264"/>
        <v>52</v>
      </c>
      <c r="BS103" s="206">
        <f t="shared" si="264"/>
        <v>2381037.3619200001</v>
      </c>
      <c r="BT103" s="206">
        <f t="shared" si="264"/>
        <v>207</v>
      </c>
      <c r="BU103" s="206">
        <f t="shared" si="264"/>
        <v>14388837.039359998</v>
      </c>
      <c r="BV103" s="206">
        <f t="shared" si="264"/>
        <v>195</v>
      </c>
      <c r="BW103" s="206">
        <f t="shared" si="264"/>
        <v>12810902.4288</v>
      </c>
      <c r="BX103" s="206">
        <f t="shared" si="264"/>
        <v>0</v>
      </c>
      <c r="BY103" s="206">
        <f t="shared" si="264"/>
        <v>0</v>
      </c>
      <c r="BZ103" s="206">
        <f t="shared" si="264"/>
        <v>0</v>
      </c>
      <c r="CA103" s="206">
        <f t="shared" si="264"/>
        <v>0</v>
      </c>
      <c r="CB103" s="206">
        <f t="shared" ref="CB103:DM103" si="265">SUM(CB104:CB112)</f>
        <v>0</v>
      </c>
      <c r="CC103" s="206">
        <f t="shared" si="265"/>
        <v>0</v>
      </c>
      <c r="CD103" s="206">
        <f t="shared" si="265"/>
        <v>82</v>
      </c>
      <c r="CE103" s="206">
        <f t="shared" si="265"/>
        <v>4491058.0847999994</v>
      </c>
      <c r="CF103" s="206">
        <f t="shared" si="265"/>
        <v>0</v>
      </c>
      <c r="CG103" s="206">
        <f t="shared" si="265"/>
        <v>0</v>
      </c>
      <c r="CH103" s="206">
        <f t="shared" si="265"/>
        <v>0</v>
      </c>
      <c r="CI103" s="206">
        <f t="shared" si="265"/>
        <v>0</v>
      </c>
      <c r="CJ103" s="206">
        <f t="shared" si="265"/>
        <v>5</v>
      </c>
      <c r="CK103" s="206">
        <f t="shared" si="265"/>
        <v>346114.83199999994</v>
      </c>
      <c r="CL103" s="206">
        <f t="shared" si="265"/>
        <v>0</v>
      </c>
      <c r="CM103" s="206">
        <f t="shared" si="265"/>
        <v>0</v>
      </c>
      <c r="CN103" s="206">
        <f t="shared" si="265"/>
        <v>370</v>
      </c>
      <c r="CO103" s="206">
        <f t="shared" si="265"/>
        <v>17396269.533999998</v>
      </c>
      <c r="CP103" s="206">
        <f t="shared" si="265"/>
        <v>3</v>
      </c>
      <c r="CQ103" s="206">
        <f t="shared" si="265"/>
        <v>154879.11599999998</v>
      </c>
      <c r="CR103" s="206">
        <f t="shared" si="265"/>
        <v>201</v>
      </c>
      <c r="CS103" s="206">
        <f t="shared" si="265"/>
        <v>10033985.320800003</v>
      </c>
      <c r="CT103" s="206">
        <f t="shared" si="265"/>
        <v>0</v>
      </c>
      <c r="CU103" s="206">
        <f t="shared" si="265"/>
        <v>0</v>
      </c>
      <c r="CV103" s="206">
        <f t="shared" si="265"/>
        <v>6</v>
      </c>
      <c r="CW103" s="206">
        <f t="shared" si="265"/>
        <v>345533.12639999995</v>
      </c>
      <c r="CX103" s="206">
        <f t="shared" si="265"/>
        <v>0</v>
      </c>
      <c r="CY103" s="206">
        <f t="shared" si="265"/>
        <v>0</v>
      </c>
      <c r="CZ103" s="206">
        <f t="shared" si="265"/>
        <v>0</v>
      </c>
      <c r="DA103" s="206">
        <f t="shared" si="265"/>
        <v>0</v>
      </c>
      <c r="DB103" s="206">
        <f t="shared" si="265"/>
        <v>21</v>
      </c>
      <c r="DC103" s="206">
        <f t="shared" si="265"/>
        <v>1304038.5288</v>
      </c>
      <c r="DD103" s="206">
        <f t="shared" si="265"/>
        <v>0</v>
      </c>
      <c r="DE103" s="206">
        <f t="shared" si="265"/>
        <v>0</v>
      </c>
      <c r="DF103" s="206">
        <f t="shared" si="265"/>
        <v>74</v>
      </c>
      <c r="DG103" s="206">
        <f t="shared" si="265"/>
        <v>4473606.9167999998</v>
      </c>
      <c r="DH103" s="206">
        <f t="shared" si="265"/>
        <v>2</v>
      </c>
      <c r="DI103" s="206">
        <f t="shared" si="265"/>
        <v>164466.87079999998</v>
      </c>
      <c r="DJ103" s="206">
        <f t="shared" si="265"/>
        <v>0</v>
      </c>
      <c r="DK103" s="206">
        <f t="shared" si="265"/>
        <v>0</v>
      </c>
      <c r="DL103" s="206">
        <f t="shared" si="265"/>
        <v>2</v>
      </c>
      <c r="DM103" s="206">
        <f t="shared" si="265"/>
        <v>160768.88519999999</v>
      </c>
      <c r="DN103" s="206">
        <f>SUM(DN104:DN112)</f>
        <v>7118</v>
      </c>
      <c r="DO103" s="206">
        <f t="shared" ref="DO103" si="266">SUM(DO104:DO112)</f>
        <v>468384125.19596004</v>
      </c>
    </row>
    <row r="104" spans="1:119" ht="30" customHeight="1" x14ac:dyDescent="0.25">
      <c r="A104" s="73"/>
      <c r="B104" s="78">
        <v>78</v>
      </c>
      <c r="C104" s="79" t="s">
        <v>296</v>
      </c>
      <c r="D104" s="109" t="s">
        <v>297</v>
      </c>
      <c r="E104" s="74">
        <v>25969</v>
      </c>
      <c r="F104" s="81">
        <v>1.42</v>
      </c>
      <c r="G104" s="76">
        <v>1</v>
      </c>
      <c r="H104" s="77"/>
      <c r="I104" s="77"/>
      <c r="J104" s="77"/>
      <c r="K104" s="51"/>
      <c r="L104" s="82">
        <v>1.4</v>
      </c>
      <c r="M104" s="82">
        <v>1.68</v>
      </c>
      <c r="N104" s="82">
        <v>2.23</v>
      </c>
      <c r="O104" s="83">
        <v>2.57</v>
      </c>
      <c r="P104" s="84">
        <v>65</v>
      </c>
      <c r="Q104" s="84">
        <f t="shared" ref="Q104:Q112" si="267">(P104*$E104*$F104*$G104*$L104*$Q$11)</f>
        <v>3691285.5979999993</v>
      </c>
      <c r="R104" s="84">
        <v>185</v>
      </c>
      <c r="S104" s="84">
        <f t="shared" ref="S104:S112" si="268">(R104*$E104*$F104*$G104*$L104*$S$11)</f>
        <v>10505966.702</v>
      </c>
      <c r="T104" s="84"/>
      <c r="U104" s="84">
        <f t="shared" ref="U104:U112" si="269">(T104*$E104*$F104*$G104*$L104*$U$11)</f>
        <v>0</v>
      </c>
      <c r="V104" s="84"/>
      <c r="W104" s="85">
        <f t="shared" ref="W104:W112" si="270">(V104*$E104*$F104*$G104*$L104*$W$11)</f>
        <v>0</v>
      </c>
      <c r="X104" s="84"/>
      <c r="Y104" s="84">
        <f t="shared" ref="Y104:Y112" si="271">(X104*$E104*$F104*$G104*$L104*$Y$11)</f>
        <v>0</v>
      </c>
      <c r="Z104" s="84"/>
      <c r="AA104" s="84"/>
      <c r="AB104" s="84"/>
      <c r="AC104" s="84">
        <f t="shared" ref="AC104:AC112" si="272">(AB104*$E104*$F104*$G104*$L104*$AC$11)</f>
        <v>0</v>
      </c>
      <c r="AD104" s="84"/>
      <c r="AE104" s="84"/>
      <c r="AF104" s="84">
        <v>25</v>
      </c>
      <c r="AG104" s="84">
        <f t="shared" ref="AG104:AG112" si="273">(AF104*$E104*$F104*$G104*$L104*$AG$11)</f>
        <v>1419725.23</v>
      </c>
      <c r="AH104" s="84"/>
      <c r="AI104" s="84"/>
      <c r="AJ104" s="86"/>
      <c r="AK104" s="84">
        <f t="shared" ref="AK104:AK112" si="274">(AJ104*$E104*$F104*$G104*$L104*$AK$11)</f>
        <v>0</v>
      </c>
      <c r="AL104" s="84">
        <v>10</v>
      </c>
      <c r="AM104" s="85">
        <f t="shared" ref="AM104:AM112" si="275">(AL104*$E104*$F104*$G104*$L104*$AM$11)</f>
        <v>567890.09200000006</v>
      </c>
      <c r="AN104" s="84">
        <v>30</v>
      </c>
      <c r="AO104" s="84">
        <f t="shared" ref="AO104:AO112" si="276">(AN104*$E104*$F104*$G104*$L104*$AO$11)</f>
        <v>1703670.2759999998</v>
      </c>
      <c r="AP104" s="84">
        <v>110</v>
      </c>
      <c r="AQ104" s="84">
        <f t="shared" ref="AQ104:AQ112" si="277">(AP104*$E104*$F104*$G104*$M104*$AQ$11)</f>
        <v>7496149.2143999999</v>
      </c>
      <c r="AR104" s="90"/>
      <c r="AS104" s="84">
        <f t="shared" ref="AS104:AS112" si="278">(AR104*$E104*$F104*$G104*$M104*$AS$11)</f>
        <v>0</v>
      </c>
      <c r="AT104" s="84">
        <v>15</v>
      </c>
      <c r="AU104" s="89">
        <f t="shared" ref="AU104:AU112" si="279">(AT104*$E104*$F104*$G104*$M104*$AU$11)</f>
        <v>1022202.1655999999</v>
      </c>
      <c r="AV104" s="84"/>
      <c r="AW104" s="84">
        <f t="shared" ref="AW104:AW112" si="280">(AV104*$E104*$F104*$G104*$L104*$AW$11)</f>
        <v>0</v>
      </c>
      <c r="AX104" s="84"/>
      <c r="AY104" s="84">
        <f t="shared" ref="AY104:AY112" si="281">(AX104*$E104*$F104*$G104*$L104*$AY$11)</f>
        <v>0</v>
      </c>
      <c r="AZ104" s="84"/>
      <c r="BA104" s="84">
        <f t="shared" ref="BA104:BA112" si="282">(AZ104*$E104*$F104*$G104*$L104*$BA$11)</f>
        <v>0</v>
      </c>
      <c r="BB104" s="84"/>
      <c r="BC104" s="84">
        <f t="shared" ref="BC104:BC112" si="283">(BB104*$E104*$F104*$G104*$L104*$BC$11)</f>
        <v>0</v>
      </c>
      <c r="BD104" s="84"/>
      <c r="BE104" s="85">
        <f t="shared" ref="BE104:BE112" si="284">(BD104*$E104*$F104*$G104*$L104*$BE$11)</f>
        <v>0</v>
      </c>
      <c r="BF104" s="84"/>
      <c r="BG104" s="85">
        <f t="shared" ref="BG104:BG112" si="285">(BF104*$E104*$F104*$G104*$L104*$BG$11)</f>
        <v>0</v>
      </c>
      <c r="BH104" s="84">
        <v>15</v>
      </c>
      <c r="BI104" s="84">
        <f t="shared" ref="BI104:BI112" si="286">(BH104*$E104*$F104*$G104*$L104*$BI$11)</f>
        <v>929274.69599999976</v>
      </c>
      <c r="BJ104" s="84">
        <v>300</v>
      </c>
      <c r="BK104" s="84">
        <f t="shared" ref="BK104:BK112" si="287">(BJ104*$E104*$F104*$G104*$M104*$BK$11)</f>
        <v>20444043.311999999</v>
      </c>
      <c r="BL104" s="84"/>
      <c r="BM104" s="84">
        <f t="shared" ref="BM104:BM112" si="288">(BL104*$E104*$F104*$G104*$M104*$BM$11)</f>
        <v>0</v>
      </c>
      <c r="BN104" s="84"/>
      <c r="BO104" s="85">
        <f t="shared" ref="BO104:BO112" si="289">(BN104*$E104*$F104*$G104*$M104*$BO$11)</f>
        <v>0</v>
      </c>
      <c r="BP104" s="84">
        <v>70</v>
      </c>
      <c r="BQ104" s="84">
        <f t="shared" ref="BQ104:BQ112" si="290">(BP104*$E104*$F104*$G104*$M104*$BQ$11)</f>
        <v>4336615.2479999997</v>
      </c>
      <c r="BR104" s="84">
        <v>6</v>
      </c>
      <c r="BS104" s="84">
        <f t="shared" ref="BS104:BS112" si="291">(BR104*$E104*$F104*$G104*$M104*$BS$11)</f>
        <v>334538.89055999997</v>
      </c>
      <c r="BT104" s="84">
        <v>72</v>
      </c>
      <c r="BU104" s="85">
        <f t="shared" ref="BU104:BU112" si="292">(BT104*$E104*$F104*$G104*$M104*$BU$11)</f>
        <v>5352622.2489599995</v>
      </c>
      <c r="BV104" s="84">
        <v>50</v>
      </c>
      <c r="BW104" s="89">
        <f t="shared" ref="BW104:BW112" si="293">(BV104*$E104*$F104*$G104*$M104*$BW$11)</f>
        <v>3717098.7839999995</v>
      </c>
      <c r="BX104" s="84"/>
      <c r="BY104" s="84">
        <f t="shared" ref="BY104:BY112" si="294">(BX104*$E104*$F104*$G104*$L104*$BY$11)</f>
        <v>0</v>
      </c>
      <c r="BZ104" s="84"/>
      <c r="CA104" s="84">
        <f t="shared" ref="CA104:CA112" si="295">(BZ104*$E104*$F104*$G104*$L104*$CA$11)</f>
        <v>0</v>
      </c>
      <c r="CB104" s="84"/>
      <c r="CC104" s="84">
        <f t="shared" ref="CC104:CC112" si="296">(CB104*$E104*$F104*$G104*$L104*$CC$11)</f>
        <v>0</v>
      </c>
      <c r="CD104" s="84">
        <v>35</v>
      </c>
      <c r="CE104" s="84">
        <f t="shared" ref="CE104:CE112" si="297">(CD104*$E104*$F104*$G104*$M104*$CE$11)</f>
        <v>2168307.6239999998</v>
      </c>
      <c r="CF104" s="84"/>
      <c r="CG104" s="84"/>
      <c r="CH104" s="84"/>
      <c r="CI104" s="85">
        <f t="shared" ref="CI104:CI112" si="298">(CH104*$E104*$F104*$G104*$L104*$CI$11)</f>
        <v>0</v>
      </c>
      <c r="CJ104" s="84"/>
      <c r="CK104" s="85">
        <f t="shared" ref="CK104:CK112" si="299">(CJ104*$E104*$F104*$G104*$L104*$CK$11)</f>
        <v>0</v>
      </c>
      <c r="CL104" s="84"/>
      <c r="CM104" s="84">
        <f t="shared" ref="CM104:CM112" si="300">(CL104*$E104*$F104*$G104*$L104*$CM$11)</f>
        <v>0</v>
      </c>
      <c r="CN104" s="84">
        <v>87</v>
      </c>
      <c r="CO104" s="84">
        <f t="shared" ref="CO104:CO112" si="301">(CN104*$E104*$F104*$G104*$L104*$CO$11)</f>
        <v>4491494.3639999991</v>
      </c>
      <c r="CP104" s="84">
        <v>3</v>
      </c>
      <c r="CQ104" s="84">
        <f t="shared" ref="CQ104:CQ112" si="302">(CP104*$E104*$F104*$G104*$L104*$CQ$11)</f>
        <v>154879.11599999998</v>
      </c>
      <c r="CR104" s="84">
        <v>5</v>
      </c>
      <c r="CS104" s="84">
        <f t="shared" ref="CS104:CS112" si="303">(CR104*$E104*$F104*$G104*$M104*$CS$11)</f>
        <v>309758.23199999996</v>
      </c>
      <c r="CT104" s="84"/>
      <c r="CU104" s="84">
        <f t="shared" ref="CU104:CU112" si="304">(CT104*$E104*$F104*$G104*$M104*$CU$11)</f>
        <v>0</v>
      </c>
      <c r="CV104" s="84"/>
      <c r="CW104" s="84">
        <f t="shared" ref="CW104:CW112" si="305">(CV104*$E104*$F104*$G104*$M104*$CW$11)</f>
        <v>0</v>
      </c>
      <c r="CX104" s="90"/>
      <c r="CY104" s="84">
        <f t="shared" ref="CY104:CY112" si="306">(CX104*$E104*$F104*$G104*$M104*$CY$11)</f>
        <v>0</v>
      </c>
      <c r="CZ104" s="84"/>
      <c r="DA104" s="89">
        <f t="shared" ref="DA104:DA109" si="307">(CZ104*$E104*$F104*$G104*$M104*DA$11)</f>
        <v>0</v>
      </c>
      <c r="DB104" s="84">
        <v>15</v>
      </c>
      <c r="DC104" s="84">
        <f t="shared" ref="DC104:DC112" si="308">(DB104*$E104*$F104*$G104*$M104*$DC$11)</f>
        <v>929274.69599999988</v>
      </c>
      <c r="DD104" s="91"/>
      <c r="DE104" s="84">
        <f t="shared" ref="DE104:DE112" si="309">(DD104*$E104*$F104*$G104*$M104*$DE$11)</f>
        <v>0</v>
      </c>
      <c r="DF104" s="84">
        <v>38</v>
      </c>
      <c r="DG104" s="84">
        <f t="shared" ref="DG104:DG112" si="310">(DF104*$E104*$F104*$G104*$M104*$DG$11)</f>
        <v>2354162.5631999997</v>
      </c>
      <c r="DH104" s="84">
        <v>2</v>
      </c>
      <c r="DI104" s="84">
        <f t="shared" ref="DI104:DI112" si="311">(DH104*$E104*$F104*$G104*$N104*$DI$11)</f>
        <v>164466.87079999998</v>
      </c>
      <c r="DJ104" s="84"/>
      <c r="DK104" s="92">
        <f t="shared" ref="DK104:DK112" si="312">(DJ104*$E104*$F104*$G104*$O104*$DK$11)</f>
        <v>0</v>
      </c>
      <c r="DL104" s="89"/>
      <c r="DM104" s="89"/>
      <c r="DN104" s="85">
        <f t="shared" ref="DN104:DN112" si="313">SUM(P104,R104,T104,V104,X104,Z104,AB104,AD104,AF104,AH104,AJ104,AL104,AR104,AV104,AX104,CB104,AN104,BB104,BD104,BF104,CP104,BH104,BJ104,AP104,BN104,AT104,CR104,BP104,CT104,BR104,BT104,BV104,CD104,BX104,BZ104,CF104,CH104,CJ104,CL104,CN104,CV104,CX104,BL104,AZ104,CZ104,DB104,DD104,DF104,DH104,DJ104,DL104)</f>
        <v>1138</v>
      </c>
      <c r="DO104" s="85">
        <f t="shared" ref="DO104:DO112" si="314">SUM(Q104,S104,U104,W104,Y104,AA104,AC104,AE104,AG104,AI104,AK104,AM104,AS104,AW104,AY104,CC104,AO104,BC104,BE104,BG104,CQ104,BI104,BK104,AQ104,BO104,AU104,CS104,BQ104,CU104,BS104,BU104,BW104,CE104,BY104,CA104,CG104,CI104,CK104,CM104,CO104,CW104,CY104,BM104,BA104,DA104,DC104,DE104,DG104,DI104,DK104,DM104)</f>
        <v>72093425.923519999</v>
      </c>
    </row>
    <row r="105" spans="1:119" ht="30.75" customHeight="1" x14ac:dyDescent="0.25">
      <c r="A105" s="73"/>
      <c r="B105" s="78">
        <v>79</v>
      </c>
      <c r="C105" s="79" t="s">
        <v>298</v>
      </c>
      <c r="D105" s="109" t="s">
        <v>299</v>
      </c>
      <c r="E105" s="74">
        <v>25969</v>
      </c>
      <c r="F105" s="81">
        <v>2.81</v>
      </c>
      <c r="G105" s="76">
        <v>1</v>
      </c>
      <c r="H105" s="77"/>
      <c r="I105" s="77"/>
      <c r="J105" s="77"/>
      <c r="K105" s="51"/>
      <c r="L105" s="82">
        <v>1.4</v>
      </c>
      <c r="M105" s="82">
        <v>1.68</v>
      </c>
      <c r="N105" s="82">
        <v>2.23</v>
      </c>
      <c r="O105" s="83">
        <v>2.57</v>
      </c>
      <c r="P105" s="84">
        <v>109</v>
      </c>
      <c r="Q105" s="84">
        <f t="shared" si="267"/>
        <v>12249229.315399999</v>
      </c>
      <c r="R105" s="84">
        <v>517</v>
      </c>
      <c r="S105" s="84">
        <f t="shared" si="268"/>
        <v>58099555.560200006</v>
      </c>
      <c r="T105" s="84"/>
      <c r="U105" s="84">
        <f t="shared" si="269"/>
        <v>0</v>
      </c>
      <c r="V105" s="84"/>
      <c r="W105" s="85">
        <f t="shared" si="270"/>
        <v>0</v>
      </c>
      <c r="X105" s="84"/>
      <c r="Y105" s="84">
        <f t="shared" si="271"/>
        <v>0</v>
      </c>
      <c r="Z105" s="84"/>
      <c r="AA105" s="84"/>
      <c r="AB105" s="84"/>
      <c r="AC105" s="84">
        <f t="shared" si="272"/>
        <v>0</v>
      </c>
      <c r="AD105" s="84"/>
      <c r="AE105" s="84"/>
      <c r="AF105" s="84">
        <v>80</v>
      </c>
      <c r="AG105" s="84">
        <f t="shared" si="273"/>
        <v>8990260.0480000004</v>
      </c>
      <c r="AH105" s="84"/>
      <c r="AI105" s="84"/>
      <c r="AJ105" s="86"/>
      <c r="AK105" s="84">
        <f t="shared" si="274"/>
        <v>0</v>
      </c>
      <c r="AL105" s="84"/>
      <c r="AM105" s="85">
        <f t="shared" si="275"/>
        <v>0</v>
      </c>
      <c r="AN105" s="84"/>
      <c r="AO105" s="84">
        <f t="shared" si="276"/>
        <v>0</v>
      </c>
      <c r="AP105" s="84">
        <v>350</v>
      </c>
      <c r="AQ105" s="84">
        <f t="shared" si="277"/>
        <v>47198865.252000004</v>
      </c>
      <c r="AR105" s="90"/>
      <c r="AS105" s="84">
        <f t="shared" si="278"/>
        <v>0</v>
      </c>
      <c r="AT105" s="84"/>
      <c r="AU105" s="89">
        <f t="shared" si="279"/>
        <v>0</v>
      </c>
      <c r="AV105" s="84"/>
      <c r="AW105" s="84">
        <f t="shared" si="280"/>
        <v>0</v>
      </c>
      <c r="AX105" s="84"/>
      <c r="AY105" s="84">
        <f t="shared" si="281"/>
        <v>0</v>
      </c>
      <c r="AZ105" s="84"/>
      <c r="BA105" s="84">
        <f t="shared" si="282"/>
        <v>0</v>
      </c>
      <c r="BB105" s="84"/>
      <c r="BC105" s="84">
        <f t="shared" si="283"/>
        <v>0</v>
      </c>
      <c r="BD105" s="84"/>
      <c r="BE105" s="85">
        <f t="shared" si="284"/>
        <v>0</v>
      </c>
      <c r="BF105" s="84"/>
      <c r="BG105" s="85">
        <f t="shared" si="285"/>
        <v>0</v>
      </c>
      <c r="BH105" s="84"/>
      <c r="BI105" s="84">
        <f t="shared" si="286"/>
        <v>0</v>
      </c>
      <c r="BJ105" s="84">
        <v>175</v>
      </c>
      <c r="BK105" s="84">
        <f t="shared" si="287"/>
        <v>23599432.626000002</v>
      </c>
      <c r="BL105" s="84"/>
      <c r="BM105" s="84">
        <f t="shared" si="288"/>
        <v>0</v>
      </c>
      <c r="BN105" s="84"/>
      <c r="BO105" s="85">
        <f t="shared" si="289"/>
        <v>0</v>
      </c>
      <c r="BP105" s="84">
        <v>5</v>
      </c>
      <c r="BQ105" s="84">
        <f t="shared" si="290"/>
        <v>612972.27599999995</v>
      </c>
      <c r="BR105" s="84"/>
      <c r="BS105" s="84">
        <f t="shared" si="291"/>
        <v>0</v>
      </c>
      <c r="BT105" s="84">
        <v>2</v>
      </c>
      <c r="BU105" s="85">
        <f t="shared" si="292"/>
        <v>294226.69247999997</v>
      </c>
      <c r="BV105" s="84"/>
      <c r="BW105" s="89">
        <f t="shared" si="293"/>
        <v>0</v>
      </c>
      <c r="BX105" s="84"/>
      <c r="BY105" s="84">
        <f t="shared" si="294"/>
        <v>0</v>
      </c>
      <c r="BZ105" s="84"/>
      <c r="CA105" s="84">
        <f t="shared" si="295"/>
        <v>0</v>
      </c>
      <c r="CB105" s="84"/>
      <c r="CC105" s="84">
        <f t="shared" si="296"/>
        <v>0</v>
      </c>
      <c r="CD105" s="84"/>
      <c r="CE105" s="84">
        <f t="shared" si="297"/>
        <v>0</v>
      </c>
      <c r="CF105" s="84"/>
      <c r="CG105" s="84"/>
      <c r="CH105" s="84"/>
      <c r="CI105" s="85">
        <f t="shared" si="298"/>
        <v>0</v>
      </c>
      <c r="CJ105" s="108"/>
      <c r="CK105" s="85">
        <f t="shared" si="299"/>
        <v>0</v>
      </c>
      <c r="CL105" s="84"/>
      <c r="CM105" s="84">
        <f t="shared" si="300"/>
        <v>0</v>
      </c>
      <c r="CN105" s="84"/>
      <c r="CO105" s="84">
        <f t="shared" si="301"/>
        <v>0</v>
      </c>
      <c r="CP105" s="84"/>
      <c r="CQ105" s="84">
        <f t="shared" si="302"/>
        <v>0</v>
      </c>
      <c r="CR105" s="84"/>
      <c r="CS105" s="84">
        <f t="shared" si="303"/>
        <v>0</v>
      </c>
      <c r="CT105" s="84"/>
      <c r="CU105" s="84">
        <f t="shared" si="304"/>
        <v>0</v>
      </c>
      <c r="CV105" s="84"/>
      <c r="CW105" s="84">
        <f t="shared" si="305"/>
        <v>0</v>
      </c>
      <c r="CX105" s="90"/>
      <c r="CY105" s="84">
        <f t="shared" si="306"/>
        <v>0</v>
      </c>
      <c r="CZ105" s="84"/>
      <c r="DA105" s="89">
        <f t="shared" si="307"/>
        <v>0</v>
      </c>
      <c r="DB105" s="84"/>
      <c r="DC105" s="84">
        <f t="shared" si="308"/>
        <v>0</v>
      </c>
      <c r="DD105" s="91"/>
      <c r="DE105" s="84">
        <f t="shared" si="309"/>
        <v>0</v>
      </c>
      <c r="DF105" s="84">
        <v>4</v>
      </c>
      <c r="DG105" s="84">
        <f t="shared" si="310"/>
        <v>490377.82079999999</v>
      </c>
      <c r="DH105" s="84"/>
      <c r="DI105" s="84">
        <f t="shared" si="311"/>
        <v>0</v>
      </c>
      <c r="DJ105" s="84"/>
      <c r="DK105" s="92">
        <f t="shared" si="312"/>
        <v>0</v>
      </c>
      <c r="DL105" s="89"/>
      <c r="DM105" s="89"/>
      <c r="DN105" s="85">
        <f t="shared" si="313"/>
        <v>1242</v>
      </c>
      <c r="DO105" s="85">
        <f t="shared" si="314"/>
        <v>151534919.59088004</v>
      </c>
    </row>
    <row r="106" spans="1:119" ht="24" customHeight="1" x14ac:dyDescent="0.25">
      <c r="A106" s="73"/>
      <c r="B106" s="78">
        <v>80</v>
      </c>
      <c r="C106" s="79" t="s">
        <v>300</v>
      </c>
      <c r="D106" s="109" t="s">
        <v>301</v>
      </c>
      <c r="E106" s="74">
        <v>25969</v>
      </c>
      <c r="F106" s="81">
        <v>1.1200000000000001</v>
      </c>
      <c r="G106" s="76">
        <v>1</v>
      </c>
      <c r="H106" s="77"/>
      <c r="I106" s="77"/>
      <c r="J106" s="77"/>
      <c r="K106" s="51"/>
      <c r="L106" s="82">
        <v>1.4</v>
      </c>
      <c r="M106" s="82">
        <v>1.68</v>
      </c>
      <c r="N106" s="82">
        <v>2.23</v>
      </c>
      <c r="O106" s="83">
        <v>2.57</v>
      </c>
      <c r="P106" s="84">
        <v>250</v>
      </c>
      <c r="Q106" s="84">
        <f t="shared" si="267"/>
        <v>11197832.800000001</v>
      </c>
      <c r="R106" s="84">
        <v>740</v>
      </c>
      <c r="S106" s="84">
        <f t="shared" si="268"/>
        <v>33145585.088000003</v>
      </c>
      <c r="T106" s="84">
        <v>79</v>
      </c>
      <c r="U106" s="84">
        <f t="shared" si="269"/>
        <v>4021039.96</v>
      </c>
      <c r="V106" s="84"/>
      <c r="W106" s="85">
        <f t="shared" si="270"/>
        <v>0</v>
      </c>
      <c r="X106" s="84"/>
      <c r="Y106" s="84">
        <f t="shared" si="271"/>
        <v>0</v>
      </c>
      <c r="Z106" s="84"/>
      <c r="AA106" s="84"/>
      <c r="AB106" s="84"/>
      <c r="AC106" s="84">
        <f t="shared" si="272"/>
        <v>0</v>
      </c>
      <c r="AD106" s="84"/>
      <c r="AE106" s="84"/>
      <c r="AF106" s="84">
        <v>300</v>
      </c>
      <c r="AG106" s="84">
        <f t="shared" si="273"/>
        <v>13437399.360000001</v>
      </c>
      <c r="AH106" s="84"/>
      <c r="AI106" s="84"/>
      <c r="AJ106" s="86"/>
      <c r="AK106" s="84">
        <f t="shared" si="274"/>
        <v>0</v>
      </c>
      <c r="AL106" s="84">
        <v>175</v>
      </c>
      <c r="AM106" s="85">
        <f t="shared" si="275"/>
        <v>7838482.9600000009</v>
      </c>
      <c r="AN106" s="84">
        <v>1051</v>
      </c>
      <c r="AO106" s="84">
        <f t="shared" si="276"/>
        <v>47075689.091200002</v>
      </c>
      <c r="AP106" s="84">
        <v>245</v>
      </c>
      <c r="AQ106" s="84">
        <f t="shared" si="277"/>
        <v>13168651.3728</v>
      </c>
      <c r="AR106" s="90"/>
      <c r="AS106" s="84">
        <f t="shared" si="278"/>
        <v>0</v>
      </c>
      <c r="AT106" s="84">
        <v>25</v>
      </c>
      <c r="AU106" s="89">
        <f t="shared" si="279"/>
        <v>1343739.9360000005</v>
      </c>
      <c r="AV106" s="84"/>
      <c r="AW106" s="84">
        <f t="shared" si="280"/>
        <v>0</v>
      </c>
      <c r="AX106" s="84"/>
      <c r="AY106" s="84">
        <f t="shared" si="281"/>
        <v>0</v>
      </c>
      <c r="AZ106" s="84"/>
      <c r="BA106" s="84">
        <f t="shared" si="282"/>
        <v>0</v>
      </c>
      <c r="BB106" s="84"/>
      <c r="BC106" s="84">
        <f t="shared" si="283"/>
        <v>0</v>
      </c>
      <c r="BD106" s="84"/>
      <c r="BE106" s="85">
        <f t="shared" si="284"/>
        <v>0</v>
      </c>
      <c r="BF106" s="84"/>
      <c r="BG106" s="85">
        <f t="shared" si="285"/>
        <v>0</v>
      </c>
      <c r="BH106" s="84">
        <v>121</v>
      </c>
      <c r="BI106" s="84">
        <f t="shared" si="286"/>
        <v>5912455.7183999997</v>
      </c>
      <c r="BJ106" s="84">
        <v>323</v>
      </c>
      <c r="BK106" s="84">
        <f t="shared" si="287"/>
        <v>17361119.973120004</v>
      </c>
      <c r="BL106" s="84"/>
      <c r="BM106" s="84">
        <f t="shared" si="288"/>
        <v>0</v>
      </c>
      <c r="BN106" s="84"/>
      <c r="BO106" s="85">
        <f t="shared" si="289"/>
        <v>0</v>
      </c>
      <c r="BP106" s="84">
        <v>70</v>
      </c>
      <c r="BQ106" s="84">
        <f t="shared" si="290"/>
        <v>3420428.9279999998</v>
      </c>
      <c r="BR106" s="84">
        <v>44</v>
      </c>
      <c r="BS106" s="84">
        <f t="shared" si="291"/>
        <v>1934985.5078400003</v>
      </c>
      <c r="BT106" s="84">
        <v>92</v>
      </c>
      <c r="BU106" s="85">
        <f t="shared" si="292"/>
        <v>5394505.0521600004</v>
      </c>
      <c r="BV106" s="84">
        <v>120</v>
      </c>
      <c r="BW106" s="89">
        <f t="shared" si="293"/>
        <v>7036310.9376000008</v>
      </c>
      <c r="BX106" s="84"/>
      <c r="BY106" s="84">
        <f t="shared" si="294"/>
        <v>0</v>
      </c>
      <c r="BZ106" s="84"/>
      <c r="CA106" s="84">
        <f t="shared" si="295"/>
        <v>0</v>
      </c>
      <c r="CB106" s="84"/>
      <c r="CC106" s="84">
        <f t="shared" si="296"/>
        <v>0</v>
      </c>
      <c r="CD106" s="84">
        <v>45</v>
      </c>
      <c r="CE106" s="84">
        <f t="shared" si="297"/>
        <v>2198847.1680000001</v>
      </c>
      <c r="CF106" s="84"/>
      <c r="CG106" s="84"/>
      <c r="CH106" s="84"/>
      <c r="CI106" s="85">
        <f t="shared" si="298"/>
        <v>0</v>
      </c>
      <c r="CJ106" s="84"/>
      <c r="CK106" s="85">
        <f t="shared" si="299"/>
        <v>0</v>
      </c>
      <c r="CL106" s="84"/>
      <c r="CM106" s="84">
        <f t="shared" si="300"/>
        <v>0</v>
      </c>
      <c r="CN106" s="84">
        <v>157</v>
      </c>
      <c r="CO106" s="84">
        <f t="shared" si="301"/>
        <v>6392944.5440000007</v>
      </c>
      <c r="CP106" s="84"/>
      <c r="CQ106" s="84">
        <f t="shared" si="302"/>
        <v>0</v>
      </c>
      <c r="CR106" s="84">
        <v>190</v>
      </c>
      <c r="CS106" s="84">
        <f t="shared" si="303"/>
        <v>9284021.3760000002</v>
      </c>
      <c r="CT106" s="84"/>
      <c r="CU106" s="84">
        <f t="shared" si="304"/>
        <v>0</v>
      </c>
      <c r="CV106" s="84">
        <v>2</v>
      </c>
      <c r="CW106" s="84">
        <f t="shared" si="305"/>
        <v>97726.540800000002</v>
      </c>
      <c r="CX106" s="90"/>
      <c r="CY106" s="84">
        <f t="shared" si="306"/>
        <v>0</v>
      </c>
      <c r="CZ106" s="84"/>
      <c r="DA106" s="89">
        <f t="shared" si="307"/>
        <v>0</v>
      </c>
      <c r="DB106" s="84">
        <v>5</v>
      </c>
      <c r="DC106" s="84">
        <f t="shared" si="308"/>
        <v>244316.35200000004</v>
      </c>
      <c r="DD106" s="91"/>
      <c r="DE106" s="84">
        <f t="shared" si="309"/>
        <v>0</v>
      </c>
      <c r="DF106" s="84">
        <v>27</v>
      </c>
      <c r="DG106" s="84">
        <f t="shared" si="310"/>
        <v>1319308.3008000001</v>
      </c>
      <c r="DH106" s="84"/>
      <c r="DI106" s="84">
        <f t="shared" si="311"/>
        <v>0</v>
      </c>
      <c r="DJ106" s="84"/>
      <c r="DK106" s="92">
        <f t="shared" si="312"/>
        <v>0</v>
      </c>
      <c r="DL106" s="89"/>
      <c r="DM106" s="89"/>
      <c r="DN106" s="85">
        <f t="shared" si="313"/>
        <v>4061</v>
      </c>
      <c r="DO106" s="85">
        <f t="shared" si="314"/>
        <v>191825390.96671999</v>
      </c>
    </row>
    <row r="107" spans="1:119" ht="24" customHeight="1" x14ac:dyDescent="0.25">
      <c r="A107" s="73"/>
      <c r="B107" s="78">
        <v>81</v>
      </c>
      <c r="C107" s="79" t="s">
        <v>302</v>
      </c>
      <c r="D107" s="109" t="s">
        <v>303</v>
      </c>
      <c r="E107" s="74">
        <v>25969</v>
      </c>
      <c r="F107" s="81">
        <v>2.0099999999999998</v>
      </c>
      <c r="G107" s="76">
        <v>1</v>
      </c>
      <c r="H107" s="77"/>
      <c r="I107" s="77"/>
      <c r="J107" s="77"/>
      <c r="K107" s="51"/>
      <c r="L107" s="82">
        <v>1.4</v>
      </c>
      <c r="M107" s="82">
        <v>1.68</v>
      </c>
      <c r="N107" s="82">
        <v>2.23</v>
      </c>
      <c r="O107" s="83">
        <v>2.57</v>
      </c>
      <c r="P107" s="84">
        <v>42</v>
      </c>
      <c r="Q107" s="84">
        <f t="shared" si="267"/>
        <v>3376146.5891999998</v>
      </c>
      <c r="R107" s="84">
        <v>25</v>
      </c>
      <c r="S107" s="84">
        <f t="shared" si="268"/>
        <v>2009611.0649999997</v>
      </c>
      <c r="T107" s="84"/>
      <c r="U107" s="84">
        <f t="shared" si="269"/>
        <v>0</v>
      </c>
      <c r="V107" s="84"/>
      <c r="W107" s="85">
        <f t="shared" si="270"/>
        <v>0</v>
      </c>
      <c r="X107" s="84"/>
      <c r="Y107" s="84">
        <f t="shared" si="271"/>
        <v>0</v>
      </c>
      <c r="Z107" s="84"/>
      <c r="AA107" s="84"/>
      <c r="AB107" s="84"/>
      <c r="AC107" s="84">
        <f t="shared" si="272"/>
        <v>0</v>
      </c>
      <c r="AD107" s="84"/>
      <c r="AE107" s="84"/>
      <c r="AF107" s="84">
        <v>5</v>
      </c>
      <c r="AG107" s="84">
        <f t="shared" si="273"/>
        <v>401922.21299999999</v>
      </c>
      <c r="AH107" s="84"/>
      <c r="AI107" s="84"/>
      <c r="AJ107" s="86"/>
      <c r="AK107" s="84">
        <f t="shared" si="274"/>
        <v>0</v>
      </c>
      <c r="AL107" s="84"/>
      <c r="AM107" s="85">
        <f t="shared" si="275"/>
        <v>0</v>
      </c>
      <c r="AN107" s="84"/>
      <c r="AO107" s="84">
        <f t="shared" si="276"/>
        <v>0</v>
      </c>
      <c r="AP107" s="84">
        <v>65</v>
      </c>
      <c r="AQ107" s="84">
        <f t="shared" si="277"/>
        <v>6269986.5227999995</v>
      </c>
      <c r="AR107" s="90"/>
      <c r="AS107" s="84">
        <f t="shared" si="278"/>
        <v>0</v>
      </c>
      <c r="AT107" s="84">
        <v>2</v>
      </c>
      <c r="AU107" s="89">
        <f t="shared" si="279"/>
        <v>192922.66223999998</v>
      </c>
      <c r="AV107" s="84"/>
      <c r="AW107" s="84">
        <f t="shared" si="280"/>
        <v>0</v>
      </c>
      <c r="AX107" s="84"/>
      <c r="AY107" s="84">
        <f t="shared" si="281"/>
        <v>0</v>
      </c>
      <c r="AZ107" s="84"/>
      <c r="BA107" s="84">
        <f t="shared" si="282"/>
        <v>0</v>
      </c>
      <c r="BB107" s="84"/>
      <c r="BC107" s="84">
        <f t="shared" si="283"/>
        <v>0</v>
      </c>
      <c r="BD107" s="84"/>
      <c r="BE107" s="85">
        <f t="shared" si="284"/>
        <v>0</v>
      </c>
      <c r="BF107" s="84"/>
      <c r="BG107" s="85">
        <f t="shared" si="285"/>
        <v>0</v>
      </c>
      <c r="BH107" s="84"/>
      <c r="BI107" s="84">
        <f t="shared" si="286"/>
        <v>0</v>
      </c>
      <c r="BJ107" s="84">
        <v>3</v>
      </c>
      <c r="BK107" s="84">
        <f t="shared" si="287"/>
        <v>289383.99335999996</v>
      </c>
      <c r="BL107" s="84"/>
      <c r="BM107" s="84">
        <f t="shared" si="288"/>
        <v>0</v>
      </c>
      <c r="BN107" s="84"/>
      <c r="BO107" s="85">
        <f t="shared" si="289"/>
        <v>0</v>
      </c>
      <c r="BP107" s="84">
        <v>13</v>
      </c>
      <c r="BQ107" s="84">
        <f t="shared" si="290"/>
        <v>1139997.5495999998</v>
      </c>
      <c r="BR107" s="84"/>
      <c r="BS107" s="84">
        <f t="shared" si="291"/>
        <v>0</v>
      </c>
      <c r="BT107" s="84">
        <v>1</v>
      </c>
      <c r="BU107" s="85">
        <f t="shared" si="292"/>
        <v>105230.54303999998</v>
      </c>
      <c r="BV107" s="84"/>
      <c r="BW107" s="89">
        <f t="shared" si="293"/>
        <v>0</v>
      </c>
      <c r="BX107" s="84"/>
      <c r="BY107" s="84">
        <f t="shared" si="294"/>
        <v>0</v>
      </c>
      <c r="BZ107" s="84"/>
      <c r="CA107" s="84">
        <f t="shared" si="295"/>
        <v>0</v>
      </c>
      <c r="CB107" s="84"/>
      <c r="CC107" s="84">
        <f t="shared" si="296"/>
        <v>0</v>
      </c>
      <c r="CD107" s="84"/>
      <c r="CE107" s="84">
        <f t="shared" si="297"/>
        <v>0</v>
      </c>
      <c r="CF107" s="84"/>
      <c r="CG107" s="84"/>
      <c r="CH107" s="84"/>
      <c r="CI107" s="85">
        <f t="shared" si="298"/>
        <v>0</v>
      </c>
      <c r="CJ107" s="84"/>
      <c r="CK107" s="85">
        <f t="shared" si="299"/>
        <v>0</v>
      </c>
      <c r="CL107" s="84"/>
      <c r="CM107" s="84">
        <f t="shared" si="300"/>
        <v>0</v>
      </c>
      <c r="CN107" s="84"/>
      <c r="CO107" s="84">
        <f t="shared" si="301"/>
        <v>0</v>
      </c>
      <c r="CP107" s="84"/>
      <c r="CQ107" s="84">
        <f t="shared" si="302"/>
        <v>0</v>
      </c>
      <c r="CR107" s="84"/>
      <c r="CS107" s="84">
        <f t="shared" si="303"/>
        <v>0</v>
      </c>
      <c r="CT107" s="84"/>
      <c r="CU107" s="84">
        <f t="shared" si="304"/>
        <v>0</v>
      </c>
      <c r="CV107" s="84"/>
      <c r="CW107" s="84">
        <f t="shared" si="305"/>
        <v>0</v>
      </c>
      <c r="CX107" s="90"/>
      <c r="CY107" s="84">
        <f t="shared" si="306"/>
        <v>0</v>
      </c>
      <c r="CZ107" s="84"/>
      <c r="DA107" s="89">
        <f t="shared" si="307"/>
        <v>0</v>
      </c>
      <c r="DB107" s="84"/>
      <c r="DC107" s="84">
        <f t="shared" si="308"/>
        <v>0</v>
      </c>
      <c r="DD107" s="91"/>
      <c r="DE107" s="84">
        <f t="shared" si="309"/>
        <v>0</v>
      </c>
      <c r="DF107" s="84"/>
      <c r="DG107" s="84">
        <f t="shared" si="310"/>
        <v>0</v>
      </c>
      <c r="DH107" s="84"/>
      <c r="DI107" s="84">
        <f t="shared" si="311"/>
        <v>0</v>
      </c>
      <c r="DJ107" s="84"/>
      <c r="DK107" s="92">
        <f t="shared" si="312"/>
        <v>0</v>
      </c>
      <c r="DL107" s="89">
        <v>2</v>
      </c>
      <c r="DM107" s="84">
        <f>(DL107*$E107*$F107*$G107*L107*DM$11)</f>
        <v>160768.88519999999</v>
      </c>
      <c r="DN107" s="85">
        <f t="shared" si="313"/>
        <v>158</v>
      </c>
      <c r="DO107" s="85">
        <f t="shared" si="314"/>
        <v>13945970.023439998</v>
      </c>
    </row>
    <row r="108" spans="1:119" ht="30" customHeight="1" x14ac:dyDescent="0.25">
      <c r="A108" s="73"/>
      <c r="B108" s="78">
        <v>82</v>
      </c>
      <c r="C108" s="79" t="s">
        <v>304</v>
      </c>
      <c r="D108" s="109" t="s">
        <v>305</v>
      </c>
      <c r="E108" s="74">
        <v>25969</v>
      </c>
      <c r="F108" s="81">
        <v>1.42</v>
      </c>
      <c r="G108" s="76">
        <v>1</v>
      </c>
      <c r="H108" s="77"/>
      <c r="I108" s="77"/>
      <c r="J108" s="77"/>
      <c r="K108" s="51"/>
      <c r="L108" s="82">
        <v>1.4</v>
      </c>
      <c r="M108" s="82">
        <v>1.68</v>
      </c>
      <c r="N108" s="82">
        <v>2.23</v>
      </c>
      <c r="O108" s="83">
        <v>2.57</v>
      </c>
      <c r="P108" s="84">
        <v>29</v>
      </c>
      <c r="Q108" s="84">
        <f t="shared" si="267"/>
        <v>1646881.2667999999</v>
      </c>
      <c r="R108" s="84">
        <v>4</v>
      </c>
      <c r="S108" s="84">
        <f t="shared" si="268"/>
        <v>227156.03679999997</v>
      </c>
      <c r="T108" s="84">
        <v>29</v>
      </c>
      <c r="U108" s="84">
        <f t="shared" si="269"/>
        <v>1871455.9849999996</v>
      </c>
      <c r="V108" s="84"/>
      <c r="W108" s="85">
        <f t="shared" si="270"/>
        <v>0</v>
      </c>
      <c r="X108" s="84"/>
      <c r="Y108" s="84">
        <f t="shared" si="271"/>
        <v>0</v>
      </c>
      <c r="Z108" s="84"/>
      <c r="AA108" s="84"/>
      <c r="AB108" s="84"/>
      <c r="AC108" s="84">
        <f t="shared" si="272"/>
        <v>0</v>
      </c>
      <c r="AD108" s="84"/>
      <c r="AE108" s="84"/>
      <c r="AF108" s="84">
        <v>20</v>
      </c>
      <c r="AG108" s="84">
        <f t="shared" si="273"/>
        <v>1135780.1840000001</v>
      </c>
      <c r="AH108" s="84"/>
      <c r="AI108" s="84"/>
      <c r="AJ108" s="86"/>
      <c r="AK108" s="84">
        <f t="shared" si="274"/>
        <v>0</v>
      </c>
      <c r="AL108" s="84">
        <v>15</v>
      </c>
      <c r="AM108" s="85">
        <f t="shared" si="275"/>
        <v>851835.13799999992</v>
      </c>
      <c r="AN108" s="84">
        <v>20</v>
      </c>
      <c r="AO108" s="84">
        <f t="shared" si="276"/>
        <v>1135780.1840000001</v>
      </c>
      <c r="AP108" s="84">
        <v>70</v>
      </c>
      <c r="AQ108" s="84">
        <f t="shared" si="277"/>
        <v>4770276.7728000004</v>
      </c>
      <c r="AR108" s="90"/>
      <c r="AS108" s="84">
        <f t="shared" si="278"/>
        <v>0</v>
      </c>
      <c r="AT108" s="84"/>
      <c r="AU108" s="89">
        <f t="shared" si="279"/>
        <v>0</v>
      </c>
      <c r="AV108" s="84"/>
      <c r="AW108" s="84">
        <f t="shared" si="280"/>
        <v>0</v>
      </c>
      <c r="AX108" s="84"/>
      <c r="AY108" s="84">
        <f t="shared" si="281"/>
        <v>0</v>
      </c>
      <c r="AZ108" s="84"/>
      <c r="BA108" s="84">
        <f t="shared" si="282"/>
        <v>0</v>
      </c>
      <c r="BB108" s="84"/>
      <c r="BC108" s="84">
        <f t="shared" si="283"/>
        <v>0</v>
      </c>
      <c r="BD108" s="84"/>
      <c r="BE108" s="85">
        <f t="shared" si="284"/>
        <v>0</v>
      </c>
      <c r="BF108" s="84"/>
      <c r="BG108" s="85">
        <f t="shared" si="285"/>
        <v>0</v>
      </c>
      <c r="BH108" s="84">
        <v>7</v>
      </c>
      <c r="BI108" s="84">
        <f t="shared" si="286"/>
        <v>433661.5247999999</v>
      </c>
      <c r="BJ108" s="84">
        <v>3</v>
      </c>
      <c r="BK108" s="84">
        <f t="shared" si="287"/>
        <v>204440.43311999997</v>
      </c>
      <c r="BL108" s="84"/>
      <c r="BM108" s="84">
        <f t="shared" si="288"/>
        <v>0</v>
      </c>
      <c r="BN108" s="84"/>
      <c r="BO108" s="85">
        <f t="shared" si="289"/>
        <v>0</v>
      </c>
      <c r="BP108" s="84">
        <v>6</v>
      </c>
      <c r="BQ108" s="84">
        <f t="shared" si="290"/>
        <v>371709.87839999993</v>
      </c>
      <c r="BR108" s="84">
        <v>2</v>
      </c>
      <c r="BS108" s="84">
        <f t="shared" si="291"/>
        <v>111512.96351999999</v>
      </c>
      <c r="BT108" s="84">
        <v>13</v>
      </c>
      <c r="BU108" s="85">
        <f t="shared" si="292"/>
        <v>966445.68383999984</v>
      </c>
      <c r="BV108" s="84">
        <v>5</v>
      </c>
      <c r="BW108" s="89">
        <f t="shared" si="293"/>
        <v>371709.87839999993</v>
      </c>
      <c r="BX108" s="84"/>
      <c r="BY108" s="84">
        <f t="shared" si="294"/>
        <v>0</v>
      </c>
      <c r="BZ108" s="84"/>
      <c r="CA108" s="84">
        <f t="shared" si="295"/>
        <v>0</v>
      </c>
      <c r="CB108" s="84"/>
      <c r="CC108" s="84">
        <f t="shared" si="296"/>
        <v>0</v>
      </c>
      <c r="CD108" s="84">
        <v>2</v>
      </c>
      <c r="CE108" s="84">
        <f t="shared" si="297"/>
        <v>123903.29279999998</v>
      </c>
      <c r="CF108" s="84"/>
      <c r="CG108" s="84"/>
      <c r="CH108" s="84"/>
      <c r="CI108" s="85">
        <f t="shared" si="298"/>
        <v>0</v>
      </c>
      <c r="CJ108" s="84"/>
      <c r="CK108" s="85">
        <f t="shared" si="299"/>
        <v>0</v>
      </c>
      <c r="CL108" s="84"/>
      <c r="CM108" s="84">
        <f t="shared" si="300"/>
        <v>0</v>
      </c>
      <c r="CN108" s="84">
        <v>125</v>
      </c>
      <c r="CO108" s="84">
        <f t="shared" si="301"/>
        <v>6453296.5</v>
      </c>
      <c r="CP108" s="84"/>
      <c r="CQ108" s="84">
        <f t="shared" si="302"/>
        <v>0</v>
      </c>
      <c r="CR108" s="84">
        <v>5</v>
      </c>
      <c r="CS108" s="84">
        <f t="shared" si="303"/>
        <v>309758.23199999996</v>
      </c>
      <c r="CT108" s="84"/>
      <c r="CU108" s="84">
        <f t="shared" si="304"/>
        <v>0</v>
      </c>
      <c r="CV108" s="84">
        <v>4</v>
      </c>
      <c r="CW108" s="84">
        <f t="shared" si="305"/>
        <v>247806.58559999996</v>
      </c>
      <c r="CX108" s="90"/>
      <c r="CY108" s="84">
        <f t="shared" si="306"/>
        <v>0</v>
      </c>
      <c r="CZ108" s="84"/>
      <c r="DA108" s="89">
        <f t="shared" si="307"/>
        <v>0</v>
      </c>
      <c r="DB108" s="84"/>
      <c r="DC108" s="84">
        <f t="shared" si="308"/>
        <v>0</v>
      </c>
      <c r="DD108" s="91"/>
      <c r="DE108" s="84">
        <f t="shared" si="309"/>
        <v>0</v>
      </c>
      <c r="DF108" s="84">
        <v>5</v>
      </c>
      <c r="DG108" s="84">
        <f t="shared" si="310"/>
        <v>309758.23199999996</v>
      </c>
      <c r="DH108" s="84"/>
      <c r="DI108" s="84">
        <f t="shared" si="311"/>
        <v>0</v>
      </c>
      <c r="DJ108" s="84"/>
      <c r="DK108" s="92">
        <f t="shared" si="312"/>
        <v>0</v>
      </c>
      <c r="DL108" s="89"/>
      <c r="DM108" s="89"/>
      <c r="DN108" s="85">
        <f t="shared" si="313"/>
        <v>364</v>
      </c>
      <c r="DO108" s="85">
        <f t="shared" si="314"/>
        <v>21543168.771880001</v>
      </c>
    </row>
    <row r="109" spans="1:119" ht="30" customHeight="1" x14ac:dyDescent="0.25">
      <c r="A109" s="73"/>
      <c r="B109" s="78">
        <v>83</v>
      </c>
      <c r="C109" s="79" t="s">
        <v>306</v>
      </c>
      <c r="D109" s="109" t="s">
        <v>307</v>
      </c>
      <c r="E109" s="74">
        <v>25969</v>
      </c>
      <c r="F109" s="81">
        <v>2.38</v>
      </c>
      <c r="G109" s="76">
        <v>1</v>
      </c>
      <c r="H109" s="77"/>
      <c r="I109" s="77"/>
      <c r="J109" s="77"/>
      <c r="K109" s="51"/>
      <c r="L109" s="82">
        <v>1.4</v>
      </c>
      <c r="M109" s="82">
        <v>1.68</v>
      </c>
      <c r="N109" s="82">
        <v>2.23</v>
      </c>
      <c r="O109" s="83">
        <v>2.57</v>
      </c>
      <c r="P109" s="84">
        <v>4</v>
      </c>
      <c r="Q109" s="84">
        <f t="shared" si="267"/>
        <v>380726.31519999995</v>
      </c>
      <c r="R109" s="84">
        <v>3</v>
      </c>
      <c r="S109" s="84">
        <f t="shared" si="268"/>
        <v>285544.73639999999</v>
      </c>
      <c r="T109" s="84"/>
      <c r="U109" s="84">
        <f t="shared" si="269"/>
        <v>0</v>
      </c>
      <c r="V109" s="84"/>
      <c r="W109" s="85">
        <f t="shared" si="270"/>
        <v>0</v>
      </c>
      <c r="X109" s="84"/>
      <c r="Y109" s="84">
        <f t="shared" si="271"/>
        <v>0</v>
      </c>
      <c r="Z109" s="84"/>
      <c r="AA109" s="84"/>
      <c r="AB109" s="84"/>
      <c r="AC109" s="84">
        <f t="shared" si="272"/>
        <v>0</v>
      </c>
      <c r="AD109" s="84"/>
      <c r="AE109" s="84"/>
      <c r="AF109" s="84">
        <v>2</v>
      </c>
      <c r="AG109" s="84">
        <f t="shared" si="273"/>
        <v>190363.15759999998</v>
      </c>
      <c r="AH109" s="84"/>
      <c r="AI109" s="84"/>
      <c r="AJ109" s="86"/>
      <c r="AK109" s="84">
        <f t="shared" si="274"/>
        <v>0</v>
      </c>
      <c r="AL109" s="84"/>
      <c r="AM109" s="85">
        <f t="shared" si="275"/>
        <v>0</v>
      </c>
      <c r="AN109" s="84"/>
      <c r="AO109" s="84">
        <f t="shared" si="276"/>
        <v>0</v>
      </c>
      <c r="AP109" s="84">
        <v>15</v>
      </c>
      <c r="AQ109" s="84">
        <f t="shared" si="277"/>
        <v>1713268.4183999998</v>
      </c>
      <c r="AR109" s="90"/>
      <c r="AS109" s="84">
        <f t="shared" si="278"/>
        <v>0</v>
      </c>
      <c r="AT109" s="84">
        <v>2</v>
      </c>
      <c r="AU109" s="89">
        <f t="shared" si="279"/>
        <v>228435.78912</v>
      </c>
      <c r="AV109" s="84"/>
      <c r="AW109" s="84">
        <f t="shared" si="280"/>
        <v>0</v>
      </c>
      <c r="AX109" s="84">
        <v>0</v>
      </c>
      <c r="AY109" s="84">
        <f t="shared" si="281"/>
        <v>0</v>
      </c>
      <c r="AZ109" s="84"/>
      <c r="BA109" s="84">
        <f t="shared" si="282"/>
        <v>0</v>
      </c>
      <c r="BB109" s="84"/>
      <c r="BC109" s="84">
        <f t="shared" si="283"/>
        <v>0</v>
      </c>
      <c r="BD109" s="84"/>
      <c r="BE109" s="85">
        <f t="shared" si="284"/>
        <v>0</v>
      </c>
      <c r="BF109" s="84"/>
      <c r="BG109" s="85">
        <f t="shared" si="285"/>
        <v>0</v>
      </c>
      <c r="BH109" s="84"/>
      <c r="BI109" s="84">
        <f t="shared" si="286"/>
        <v>0</v>
      </c>
      <c r="BJ109" s="84">
        <v>10</v>
      </c>
      <c r="BK109" s="84">
        <f t="shared" si="287"/>
        <v>1142178.9456</v>
      </c>
      <c r="BL109" s="84"/>
      <c r="BM109" s="84">
        <f t="shared" si="288"/>
        <v>0</v>
      </c>
      <c r="BN109" s="84"/>
      <c r="BO109" s="85">
        <f t="shared" si="289"/>
        <v>0</v>
      </c>
      <c r="BP109" s="84"/>
      <c r="BQ109" s="84">
        <f t="shared" si="290"/>
        <v>0</v>
      </c>
      <c r="BR109" s="84"/>
      <c r="BS109" s="84">
        <f t="shared" si="291"/>
        <v>0</v>
      </c>
      <c r="BT109" s="84"/>
      <c r="BU109" s="85">
        <f t="shared" si="292"/>
        <v>0</v>
      </c>
      <c r="BV109" s="84"/>
      <c r="BW109" s="89">
        <f t="shared" si="293"/>
        <v>0</v>
      </c>
      <c r="BX109" s="84"/>
      <c r="BY109" s="84">
        <f t="shared" si="294"/>
        <v>0</v>
      </c>
      <c r="BZ109" s="84"/>
      <c r="CA109" s="84">
        <f t="shared" si="295"/>
        <v>0</v>
      </c>
      <c r="CB109" s="84"/>
      <c r="CC109" s="84">
        <f t="shared" si="296"/>
        <v>0</v>
      </c>
      <c r="CD109" s="84"/>
      <c r="CE109" s="84">
        <f t="shared" si="297"/>
        <v>0</v>
      </c>
      <c r="CF109" s="84"/>
      <c r="CG109" s="84"/>
      <c r="CH109" s="84"/>
      <c r="CI109" s="85">
        <f t="shared" si="298"/>
        <v>0</v>
      </c>
      <c r="CJ109" s="84">
        <v>5</v>
      </c>
      <c r="CK109" s="85">
        <f t="shared" si="299"/>
        <v>346114.83199999994</v>
      </c>
      <c r="CL109" s="84"/>
      <c r="CM109" s="84">
        <f t="shared" si="300"/>
        <v>0</v>
      </c>
      <c r="CN109" s="84"/>
      <c r="CO109" s="84">
        <f t="shared" si="301"/>
        <v>0</v>
      </c>
      <c r="CP109" s="84"/>
      <c r="CQ109" s="84">
        <f t="shared" si="302"/>
        <v>0</v>
      </c>
      <c r="CR109" s="84"/>
      <c r="CS109" s="84">
        <f t="shared" si="303"/>
        <v>0</v>
      </c>
      <c r="CT109" s="84"/>
      <c r="CU109" s="84">
        <f t="shared" si="304"/>
        <v>0</v>
      </c>
      <c r="CV109" s="84"/>
      <c r="CW109" s="84">
        <f t="shared" si="305"/>
        <v>0</v>
      </c>
      <c r="CX109" s="90"/>
      <c r="CY109" s="84">
        <f t="shared" si="306"/>
        <v>0</v>
      </c>
      <c r="CZ109" s="84"/>
      <c r="DA109" s="89">
        <f t="shared" si="307"/>
        <v>0</v>
      </c>
      <c r="DB109" s="84"/>
      <c r="DC109" s="84">
        <f t="shared" si="308"/>
        <v>0</v>
      </c>
      <c r="DD109" s="91"/>
      <c r="DE109" s="84">
        <f t="shared" si="309"/>
        <v>0</v>
      </c>
      <c r="DF109" s="84"/>
      <c r="DG109" s="84">
        <f t="shared" si="310"/>
        <v>0</v>
      </c>
      <c r="DH109" s="84"/>
      <c r="DI109" s="84">
        <f t="shared" si="311"/>
        <v>0</v>
      </c>
      <c r="DJ109" s="84"/>
      <c r="DK109" s="92">
        <f t="shared" si="312"/>
        <v>0</v>
      </c>
      <c r="DL109" s="84"/>
      <c r="DM109" s="84"/>
      <c r="DN109" s="85">
        <f t="shared" si="313"/>
        <v>41</v>
      </c>
      <c r="DO109" s="85">
        <f t="shared" si="314"/>
        <v>4286632.1943199988</v>
      </c>
    </row>
    <row r="110" spans="1:119" ht="47.25" customHeight="1" x14ac:dyDescent="0.25">
      <c r="A110" s="73"/>
      <c r="B110" s="78">
        <v>84</v>
      </c>
      <c r="C110" s="188" t="s">
        <v>308</v>
      </c>
      <c r="D110" s="109" t="s">
        <v>309</v>
      </c>
      <c r="E110" s="74">
        <v>25969</v>
      </c>
      <c r="F110" s="100">
        <v>1.61</v>
      </c>
      <c r="G110" s="76">
        <v>1</v>
      </c>
      <c r="H110" s="77"/>
      <c r="I110" s="77"/>
      <c r="J110" s="77"/>
      <c r="K110" s="51"/>
      <c r="L110" s="82">
        <v>1.4</v>
      </c>
      <c r="M110" s="82">
        <v>1.68</v>
      </c>
      <c r="N110" s="82">
        <v>2.23</v>
      </c>
      <c r="O110" s="83">
        <v>2.57</v>
      </c>
      <c r="P110" s="84">
        <v>0</v>
      </c>
      <c r="Q110" s="84">
        <f t="shared" si="267"/>
        <v>0</v>
      </c>
      <c r="R110" s="84"/>
      <c r="S110" s="84">
        <f t="shared" si="268"/>
        <v>0</v>
      </c>
      <c r="T110" s="84"/>
      <c r="U110" s="84">
        <f t="shared" si="269"/>
        <v>0</v>
      </c>
      <c r="V110" s="84"/>
      <c r="W110" s="85">
        <f t="shared" si="270"/>
        <v>0</v>
      </c>
      <c r="X110" s="84"/>
      <c r="Y110" s="84">
        <f t="shared" si="271"/>
        <v>0</v>
      </c>
      <c r="Z110" s="84"/>
      <c r="AA110" s="84"/>
      <c r="AB110" s="84"/>
      <c r="AC110" s="84">
        <f t="shared" si="272"/>
        <v>0</v>
      </c>
      <c r="AD110" s="84"/>
      <c r="AE110" s="84"/>
      <c r="AF110" s="84">
        <v>2</v>
      </c>
      <c r="AG110" s="84">
        <f t="shared" si="273"/>
        <v>128775.07720000001</v>
      </c>
      <c r="AH110" s="84"/>
      <c r="AI110" s="84"/>
      <c r="AJ110" s="86"/>
      <c r="AK110" s="84">
        <f t="shared" si="274"/>
        <v>0</v>
      </c>
      <c r="AL110" s="84"/>
      <c r="AM110" s="85">
        <f t="shared" si="275"/>
        <v>0</v>
      </c>
      <c r="AN110" s="84"/>
      <c r="AO110" s="84">
        <f t="shared" si="276"/>
        <v>0</v>
      </c>
      <c r="AP110" s="84"/>
      <c r="AQ110" s="84">
        <f t="shared" si="277"/>
        <v>0</v>
      </c>
      <c r="AR110" s="90"/>
      <c r="AS110" s="84">
        <f t="shared" si="278"/>
        <v>0</v>
      </c>
      <c r="AT110" s="84"/>
      <c r="AU110" s="89">
        <f t="shared" si="279"/>
        <v>0</v>
      </c>
      <c r="AV110" s="84"/>
      <c r="AW110" s="84">
        <f t="shared" si="280"/>
        <v>0</v>
      </c>
      <c r="AX110" s="84"/>
      <c r="AY110" s="84">
        <f t="shared" si="281"/>
        <v>0</v>
      </c>
      <c r="AZ110" s="84"/>
      <c r="BA110" s="84">
        <f t="shared" si="282"/>
        <v>0</v>
      </c>
      <c r="BB110" s="84"/>
      <c r="BC110" s="84">
        <f t="shared" si="283"/>
        <v>0</v>
      </c>
      <c r="BD110" s="84"/>
      <c r="BE110" s="85">
        <f t="shared" si="284"/>
        <v>0</v>
      </c>
      <c r="BF110" s="84"/>
      <c r="BG110" s="85">
        <f t="shared" si="285"/>
        <v>0</v>
      </c>
      <c r="BH110" s="84"/>
      <c r="BI110" s="84">
        <f t="shared" si="286"/>
        <v>0</v>
      </c>
      <c r="BJ110" s="84"/>
      <c r="BK110" s="84">
        <f t="shared" si="287"/>
        <v>0</v>
      </c>
      <c r="BL110" s="84"/>
      <c r="BM110" s="84">
        <f t="shared" si="288"/>
        <v>0</v>
      </c>
      <c r="BN110" s="84"/>
      <c r="BO110" s="85">
        <f t="shared" si="289"/>
        <v>0</v>
      </c>
      <c r="BP110" s="84"/>
      <c r="BQ110" s="84">
        <f t="shared" si="290"/>
        <v>0</v>
      </c>
      <c r="BR110" s="84"/>
      <c r="BS110" s="84">
        <f t="shared" si="291"/>
        <v>0</v>
      </c>
      <c r="BT110" s="84">
        <v>27</v>
      </c>
      <c r="BU110" s="85">
        <f t="shared" si="292"/>
        <v>2275806.8188800002</v>
      </c>
      <c r="BV110" s="84">
        <v>20</v>
      </c>
      <c r="BW110" s="89">
        <f t="shared" si="293"/>
        <v>1685782.8288</v>
      </c>
      <c r="BX110" s="84"/>
      <c r="BY110" s="84">
        <f t="shared" si="294"/>
        <v>0</v>
      </c>
      <c r="BZ110" s="84"/>
      <c r="CA110" s="84">
        <f t="shared" si="295"/>
        <v>0</v>
      </c>
      <c r="CB110" s="84"/>
      <c r="CC110" s="84">
        <f t="shared" si="296"/>
        <v>0</v>
      </c>
      <c r="CD110" s="84"/>
      <c r="CE110" s="84">
        <f t="shared" si="297"/>
        <v>0</v>
      </c>
      <c r="CF110" s="84"/>
      <c r="CG110" s="84"/>
      <c r="CH110" s="84"/>
      <c r="CI110" s="85">
        <f t="shared" si="298"/>
        <v>0</v>
      </c>
      <c r="CJ110" s="84"/>
      <c r="CK110" s="85">
        <f t="shared" si="299"/>
        <v>0</v>
      </c>
      <c r="CL110" s="84"/>
      <c r="CM110" s="84">
        <f t="shared" si="300"/>
        <v>0</v>
      </c>
      <c r="CN110" s="84">
        <v>1</v>
      </c>
      <c r="CO110" s="84">
        <f t="shared" si="301"/>
        <v>58534.126000000004</v>
      </c>
      <c r="CP110" s="84"/>
      <c r="CQ110" s="84">
        <f t="shared" si="302"/>
        <v>0</v>
      </c>
      <c r="CR110" s="84"/>
      <c r="CS110" s="84">
        <f t="shared" si="303"/>
        <v>0</v>
      </c>
      <c r="CT110" s="84"/>
      <c r="CU110" s="84">
        <f t="shared" si="304"/>
        <v>0</v>
      </c>
      <c r="CV110" s="84"/>
      <c r="CW110" s="84">
        <f t="shared" si="305"/>
        <v>0</v>
      </c>
      <c r="CX110" s="90"/>
      <c r="CY110" s="84">
        <f t="shared" si="306"/>
        <v>0</v>
      </c>
      <c r="CZ110" s="84"/>
      <c r="DA110" s="89"/>
      <c r="DB110" s="84"/>
      <c r="DC110" s="84">
        <f t="shared" si="308"/>
        <v>0</v>
      </c>
      <c r="DD110" s="91"/>
      <c r="DE110" s="84">
        <f t="shared" si="309"/>
        <v>0</v>
      </c>
      <c r="DF110" s="84"/>
      <c r="DG110" s="84">
        <f t="shared" si="310"/>
        <v>0</v>
      </c>
      <c r="DH110" s="84"/>
      <c r="DI110" s="84">
        <f t="shared" si="311"/>
        <v>0</v>
      </c>
      <c r="DJ110" s="84"/>
      <c r="DK110" s="92">
        <f t="shared" si="312"/>
        <v>0</v>
      </c>
      <c r="DL110" s="84"/>
      <c r="DM110" s="84"/>
      <c r="DN110" s="85">
        <f t="shared" si="313"/>
        <v>50</v>
      </c>
      <c r="DO110" s="85">
        <f t="shared" si="314"/>
        <v>4148898.8508800007</v>
      </c>
    </row>
    <row r="111" spans="1:119" ht="43.5" customHeight="1" x14ac:dyDescent="0.25">
      <c r="A111" s="73"/>
      <c r="B111" s="78">
        <v>85</v>
      </c>
      <c r="C111" s="188" t="s">
        <v>310</v>
      </c>
      <c r="D111" s="109" t="s">
        <v>311</v>
      </c>
      <c r="E111" s="74">
        <v>25969</v>
      </c>
      <c r="F111" s="100">
        <v>2.99</v>
      </c>
      <c r="G111" s="76">
        <v>1</v>
      </c>
      <c r="H111" s="77"/>
      <c r="I111" s="77"/>
      <c r="J111" s="77"/>
      <c r="K111" s="51"/>
      <c r="L111" s="82">
        <v>1.4</v>
      </c>
      <c r="M111" s="82">
        <v>1.68</v>
      </c>
      <c r="N111" s="82">
        <v>2.23</v>
      </c>
      <c r="O111" s="83">
        <v>2.57</v>
      </c>
      <c r="P111" s="84">
        <v>1</v>
      </c>
      <c r="Q111" s="84">
        <f t="shared" si="267"/>
        <v>119576.85740000002</v>
      </c>
      <c r="R111" s="84">
        <v>8</v>
      </c>
      <c r="S111" s="84">
        <f t="shared" si="268"/>
        <v>956614.85920000018</v>
      </c>
      <c r="T111" s="84"/>
      <c r="U111" s="84">
        <f t="shared" si="269"/>
        <v>0</v>
      </c>
      <c r="V111" s="84"/>
      <c r="W111" s="85">
        <f t="shared" si="270"/>
        <v>0</v>
      </c>
      <c r="X111" s="84"/>
      <c r="Y111" s="84">
        <f t="shared" si="271"/>
        <v>0</v>
      </c>
      <c r="Z111" s="84"/>
      <c r="AA111" s="84"/>
      <c r="AB111" s="84"/>
      <c r="AC111" s="84">
        <f t="shared" si="272"/>
        <v>0</v>
      </c>
      <c r="AD111" s="84"/>
      <c r="AE111" s="84"/>
      <c r="AF111" s="84">
        <v>3</v>
      </c>
      <c r="AG111" s="84">
        <f t="shared" si="273"/>
        <v>358730.5722</v>
      </c>
      <c r="AH111" s="84"/>
      <c r="AI111" s="84"/>
      <c r="AJ111" s="86"/>
      <c r="AK111" s="84">
        <f t="shared" si="274"/>
        <v>0</v>
      </c>
      <c r="AL111" s="84"/>
      <c r="AM111" s="85">
        <f t="shared" si="275"/>
        <v>0</v>
      </c>
      <c r="AN111" s="84"/>
      <c r="AO111" s="84">
        <f t="shared" si="276"/>
        <v>0</v>
      </c>
      <c r="AP111" s="84">
        <v>15</v>
      </c>
      <c r="AQ111" s="84">
        <f t="shared" si="277"/>
        <v>2152383.4332000003</v>
      </c>
      <c r="AR111" s="90"/>
      <c r="AS111" s="84">
        <f t="shared" si="278"/>
        <v>0</v>
      </c>
      <c r="AT111" s="84"/>
      <c r="AU111" s="89">
        <f t="shared" si="279"/>
        <v>0</v>
      </c>
      <c r="AV111" s="84"/>
      <c r="AW111" s="84">
        <f t="shared" si="280"/>
        <v>0</v>
      </c>
      <c r="AX111" s="84"/>
      <c r="AY111" s="84">
        <f t="shared" si="281"/>
        <v>0</v>
      </c>
      <c r="AZ111" s="84"/>
      <c r="BA111" s="84">
        <f t="shared" si="282"/>
        <v>0</v>
      </c>
      <c r="BB111" s="84"/>
      <c r="BC111" s="84">
        <f t="shared" si="283"/>
        <v>0</v>
      </c>
      <c r="BD111" s="84"/>
      <c r="BE111" s="85">
        <f t="shared" si="284"/>
        <v>0</v>
      </c>
      <c r="BF111" s="84"/>
      <c r="BG111" s="85">
        <f t="shared" si="285"/>
        <v>0</v>
      </c>
      <c r="BH111" s="84">
        <v>1</v>
      </c>
      <c r="BI111" s="84">
        <f t="shared" si="286"/>
        <v>130447.4808</v>
      </c>
      <c r="BJ111" s="84">
        <v>4</v>
      </c>
      <c r="BK111" s="84">
        <f t="shared" si="287"/>
        <v>573968.91552000016</v>
      </c>
      <c r="BL111" s="84"/>
      <c r="BM111" s="84">
        <f t="shared" si="288"/>
        <v>0</v>
      </c>
      <c r="BN111" s="84"/>
      <c r="BO111" s="85">
        <f t="shared" si="289"/>
        <v>0</v>
      </c>
      <c r="BP111" s="84"/>
      <c r="BQ111" s="84">
        <f t="shared" si="290"/>
        <v>0</v>
      </c>
      <c r="BR111" s="84"/>
      <c r="BS111" s="84">
        <f t="shared" si="291"/>
        <v>0</v>
      </c>
      <c r="BT111" s="84"/>
      <c r="BU111" s="85">
        <f t="shared" si="292"/>
        <v>0</v>
      </c>
      <c r="BV111" s="84"/>
      <c r="BW111" s="89">
        <f t="shared" si="293"/>
        <v>0</v>
      </c>
      <c r="BX111" s="84"/>
      <c r="BY111" s="84">
        <f t="shared" si="294"/>
        <v>0</v>
      </c>
      <c r="BZ111" s="84"/>
      <c r="CA111" s="84">
        <f t="shared" si="295"/>
        <v>0</v>
      </c>
      <c r="CB111" s="84"/>
      <c r="CC111" s="84">
        <f t="shared" si="296"/>
        <v>0</v>
      </c>
      <c r="CD111" s="84"/>
      <c r="CE111" s="84">
        <f t="shared" si="297"/>
        <v>0</v>
      </c>
      <c r="CF111" s="84"/>
      <c r="CG111" s="84"/>
      <c r="CH111" s="84"/>
      <c r="CI111" s="85">
        <f t="shared" si="298"/>
        <v>0</v>
      </c>
      <c r="CJ111" s="84"/>
      <c r="CK111" s="85">
        <f t="shared" si="299"/>
        <v>0</v>
      </c>
      <c r="CL111" s="84"/>
      <c r="CM111" s="84">
        <f t="shared" si="300"/>
        <v>0</v>
      </c>
      <c r="CN111" s="84"/>
      <c r="CO111" s="84">
        <f t="shared" si="301"/>
        <v>0</v>
      </c>
      <c r="CP111" s="84"/>
      <c r="CQ111" s="84">
        <f t="shared" si="302"/>
        <v>0</v>
      </c>
      <c r="CR111" s="84">
        <v>1</v>
      </c>
      <c r="CS111" s="84">
        <f t="shared" si="303"/>
        <v>130447.48080000002</v>
      </c>
      <c r="CT111" s="84"/>
      <c r="CU111" s="84">
        <f t="shared" si="304"/>
        <v>0</v>
      </c>
      <c r="CV111" s="84"/>
      <c r="CW111" s="84">
        <f t="shared" si="305"/>
        <v>0</v>
      </c>
      <c r="CX111" s="90"/>
      <c r="CY111" s="84">
        <f t="shared" si="306"/>
        <v>0</v>
      </c>
      <c r="CZ111" s="84"/>
      <c r="DA111" s="89"/>
      <c r="DB111" s="84">
        <v>1</v>
      </c>
      <c r="DC111" s="84">
        <f t="shared" si="308"/>
        <v>130447.48080000002</v>
      </c>
      <c r="DD111" s="91"/>
      <c r="DE111" s="84">
        <f t="shared" si="309"/>
        <v>0</v>
      </c>
      <c r="DF111" s="84"/>
      <c r="DG111" s="84">
        <f t="shared" si="310"/>
        <v>0</v>
      </c>
      <c r="DH111" s="84"/>
      <c r="DI111" s="84">
        <f t="shared" si="311"/>
        <v>0</v>
      </c>
      <c r="DJ111" s="84"/>
      <c r="DK111" s="92">
        <f t="shared" si="312"/>
        <v>0</v>
      </c>
      <c r="DL111" s="84"/>
      <c r="DM111" s="84"/>
      <c r="DN111" s="85">
        <f t="shared" si="313"/>
        <v>34</v>
      </c>
      <c r="DO111" s="85">
        <f t="shared" si="314"/>
        <v>4552617.0799200013</v>
      </c>
    </row>
    <row r="112" spans="1:119" ht="45.75" customHeight="1" x14ac:dyDescent="0.25">
      <c r="A112" s="73"/>
      <c r="B112" s="78">
        <v>86</v>
      </c>
      <c r="C112" s="188" t="s">
        <v>312</v>
      </c>
      <c r="D112" s="109" t="s">
        <v>313</v>
      </c>
      <c r="E112" s="74">
        <v>25969</v>
      </c>
      <c r="F112" s="100">
        <v>3.54</v>
      </c>
      <c r="G112" s="76">
        <v>1</v>
      </c>
      <c r="H112" s="77"/>
      <c r="I112" s="77"/>
      <c r="J112" s="77"/>
      <c r="K112" s="51"/>
      <c r="L112" s="82">
        <v>1.4</v>
      </c>
      <c r="M112" s="82">
        <v>1.68</v>
      </c>
      <c r="N112" s="82">
        <v>2.23</v>
      </c>
      <c r="O112" s="83">
        <v>2.57</v>
      </c>
      <c r="P112" s="84">
        <v>1</v>
      </c>
      <c r="Q112" s="84">
        <f t="shared" si="267"/>
        <v>141572.6004</v>
      </c>
      <c r="R112" s="84">
        <v>13</v>
      </c>
      <c r="S112" s="84">
        <f t="shared" si="268"/>
        <v>1840443.8052000003</v>
      </c>
      <c r="T112" s="84"/>
      <c r="U112" s="84">
        <f t="shared" si="269"/>
        <v>0</v>
      </c>
      <c r="V112" s="84"/>
      <c r="W112" s="85">
        <f t="shared" si="270"/>
        <v>0</v>
      </c>
      <c r="X112" s="84"/>
      <c r="Y112" s="84">
        <f t="shared" si="271"/>
        <v>0</v>
      </c>
      <c r="Z112" s="84"/>
      <c r="AA112" s="84"/>
      <c r="AB112" s="84"/>
      <c r="AC112" s="84">
        <f t="shared" si="272"/>
        <v>0</v>
      </c>
      <c r="AD112" s="84"/>
      <c r="AE112" s="84"/>
      <c r="AF112" s="84"/>
      <c r="AG112" s="84">
        <f t="shared" si="273"/>
        <v>0</v>
      </c>
      <c r="AH112" s="84"/>
      <c r="AI112" s="84"/>
      <c r="AJ112" s="86"/>
      <c r="AK112" s="84">
        <f t="shared" si="274"/>
        <v>0</v>
      </c>
      <c r="AL112" s="84"/>
      <c r="AM112" s="85">
        <f t="shared" si="275"/>
        <v>0</v>
      </c>
      <c r="AN112" s="84"/>
      <c r="AO112" s="84">
        <f t="shared" si="276"/>
        <v>0</v>
      </c>
      <c r="AP112" s="84"/>
      <c r="AQ112" s="84">
        <f t="shared" si="277"/>
        <v>0</v>
      </c>
      <c r="AR112" s="90"/>
      <c r="AS112" s="84">
        <f t="shared" si="278"/>
        <v>0</v>
      </c>
      <c r="AT112" s="84"/>
      <c r="AU112" s="89">
        <f t="shared" si="279"/>
        <v>0</v>
      </c>
      <c r="AV112" s="84"/>
      <c r="AW112" s="84">
        <f t="shared" si="280"/>
        <v>0</v>
      </c>
      <c r="AX112" s="84"/>
      <c r="AY112" s="84">
        <f t="shared" si="281"/>
        <v>0</v>
      </c>
      <c r="AZ112" s="84"/>
      <c r="BA112" s="84">
        <f t="shared" si="282"/>
        <v>0</v>
      </c>
      <c r="BB112" s="84"/>
      <c r="BC112" s="84">
        <f t="shared" si="283"/>
        <v>0</v>
      </c>
      <c r="BD112" s="84"/>
      <c r="BE112" s="85">
        <f t="shared" si="284"/>
        <v>0</v>
      </c>
      <c r="BF112" s="84"/>
      <c r="BG112" s="85">
        <f t="shared" si="285"/>
        <v>0</v>
      </c>
      <c r="BH112" s="84"/>
      <c r="BI112" s="84">
        <f t="shared" si="286"/>
        <v>0</v>
      </c>
      <c r="BJ112" s="84"/>
      <c r="BK112" s="84">
        <f t="shared" si="287"/>
        <v>0</v>
      </c>
      <c r="BL112" s="84"/>
      <c r="BM112" s="84">
        <f t="shared" si="288"/>
        <v>0</v>
      </c>
      <c r="BN112" s="84"/>
      <c r="BO112" s="85">
        <f t="shared" si="289"/>
        <v>0</v>
      </c>
      <c r="BP112" s="84">
        <v>16</v>
      </c>
      <c r="BQ112" s="84">
        <f t="shared" si="290"/>
        <v>2471085.3887999998</v>
      </c>
      <c r="BR112" s="84"/>
      <c r="BS112" s="84">
        <f t="shared" si="291"/>
        <v>0</v>
      </c>
      <c r="BT112" s="84"/>
      <c r="BU112" s="85">
        <f t="shared" si="292"/>
        <v>0</v>
      </c>
      <c r="BV112" s="84"/>
      <c r="BW112" s="89">
        <f t="shared" si="293"/>
        <v>0</v>
      </c>
      <c r="BX112" s="84"/>
      <c r="BY112" s="84">
        <f t="shared" si="294"/>
        <v>0</v>
      </c>
      <c r="BZ112" s="84"/>
      <c r="CA112" s="84">
        <f t="shared" si="295"/>
        <v>0</v>
      </c>
      <c r="CB112" s="84"/>
      <c r="CC112" s="84">
        <f t="shared" si="296"/>
        <v>0</v>
      </c>
      <c r="CD112" s="84"/>
      <c r="CE112" s="84">
        <f t="shared" si="297"/>
        <v>0</v>
      </c>
      <c r="CF112" s="84"/>
      <c r="CG112" s="84"/>
      <c r="CH112" s="84"/>
      <c r="CI112" s="85">
        <f t="shared" si="298"/>
        <v>0</v>
      </c>
      <c r="CJ112" s="84"/>
      <c r="CK112" s="85">
        <f t="shared" si="299"/>
        <v>0</v>
      </c>
      <c r="CL112" s="84"/>
      <c r="CM112" s="84">
        <f t="shared" si="300"/>
        <v>0</v>
      </c>
      <c r="CN112" s="84"/>
      <c r="CO112" s="84">
        <f t="shared" si="301"/>
        <v>0</v>
      </c>
      <c r="CP112" s="84"/>
      <c r="CQ112" s="84">
        <f t="shared" si="302"/>
        <v>0</v>
      </c>
      <c r="CR112" s="84"/>
      <c r="CS112" s="84">
        <f t="shared" si="303"/>
        <v>0</v>
      </c>
      <c r="CT112" s="84"/>
      <c r="CU112" s="84">
        <f t="shared" si="304"/>
        <v>0</v>
      </c>
      <c r="CV112" s="84"/>
      <c r="CW112" s="84">
        <f t="shared" si="305"/>
        <v>0</v>
      </c>
      <c r="CX112" s="90"/>
      <c r="CY112" s="84">
        <f t="shared" si="306"/>
        <v>0</v>
      </c>
      <c r="CZ112" s="84"/>
      <c r="DA112" s="89"/>
      <c r="DB112" s="84"/>
      <c r="DC112" s="84">
        <f t="shared" si="308"/>
        <v>0</v>
      </c>
      <c r="DD112" s="91"/>
      <c r="DE112" s="84">
        <f t="shared" si="309"/>
        <v>0</v>
      </c>
      <c r="DF112" s="84"/>
      <c r="DG112" s="84">
        <f t="shared" si="310"/>
        <v>0</v>
      </c>
      <c r="DH112" s="84"/>
      <c r="DI112" s="84">
        <f t="shared" si="311"/>
        <v>0</v>
      </c>
      <c r="DJ112" s="84"/>
      <c r="DK112" s="92">
        <f t="shared" si="312"/>
        <v>0</v>
      </c>
      <c r="DL112" s="84"/>
      <c r="DM112" s="84"/>
      <c r="DN112" s="85">
        <f t="shared" si="313"/>
        <v>30</v>
      </c>
      <c r="DO112" s="85">
        <f t="shared" si="314"/>
        <v>4453101.7944</v>
      </c>
    </row>
    <row r="113" spans="1:119" ht="15.75" customHeight="1" x14ac:dyDescent="0.25">
      <c r="A113" s="196">
        <v>14</v>
      </c>
      <c r="B113" s="211"/>
      <c r="C113" s="212"/>
      <c r="D113" s="214" t="s">
        <v>314</v>
      </c>
      <c r="E113" s="200">
        <v>25969</v>
      </c>
      <c r="F113" s="213">
        <v>1.36</v>
      </c>
      <c r="G113" s="207"/>
      <c r="H113" s="77"/>
      <c r="I113" s="77"/>
      <c r="J113" s="77"/>
      <c r="K113" s="208"/>
      <c r="L113" s="209">
        <v>1.4</v>
      </c>
      <c r="M113" s="209">
        <v>1.68</v>
      </c>
      <c r="N113" s="209">
        <v>2.23</v>
      </c>
      <c r="O113" s="210">
        <v>2.57</v>
      </c>
      <c r="P113" s="206">
        <f t="shared" ref="P113:CA113" si="315">SUM(P114:P116)</f>
        <v>949</v>
      </c>
      <c r="Q113" s="206">
        <f t="shared" si="315"/>
        <v>40960399.9014</v>
      </c>
      <c r="R113" s="206">
        <f t="shared" si="315"/>
        <v>27</v>
      </c>
      <c r="S113" s="206">
        <f t="shared" si="315"/>
        <v>1800742.398</v>
      </c>
      <c r="T113" s="206">
        <f t="shared" si="315"/>
        <v>95</v>
      </c>
      <c r="U113" s="206">
        <f t="shared" si="315"/>
        <v>6517738.5734999999</v>
      </c>
      <c r="V113" s="206">
        <f t="shared" si="315"/>
        <v>3</v>
      </c>
      <c r="W113" s="206">
        <f t="shared" si="315"/>
        <v>237226.815</v>
      </c>
      <c r="X113" s="206">
        <f t="shared" si="315"/>
        <v>21</v>
      </c>
      <c r="Y113" s="206">
        <f t="shared" si="315"/>
        <v>2127079.2396</v>
      </c>
      <c r="Z113" s="206">
        <f t="shared" si="315"/>
        <v>0</v>
      </c>
      <c r="AA113" s="206">
        <f t="shared" si="315"/>
        <v>0</v>
      </c>
      <c r="AB113" s="206">
        <f t="shared" si="315"/>
        <v>0</v>
      </c>
      <c r="AC113" s="206">
        <f t="shared" si="315"/>
        <v>0</v>
      </c>
      <c r="AD113" s="206">
        <f t="shared" si="315"/>
        <v>0</v>
      </c>
      <c r="AE113" s="206">
        <f t="shared" si="315"/>
        <v>0</v>
      </c>
      <c r="AF113" s="206">
        <f t="shared" si="315"/>
        <v>68</v>
      </c>
      <c r="AG113" s="206">
        <f t="shared" si="315"/>
        <v>3845692.0782000003</v>
      </c>
      <c r="AH113" s="206">
        <f t="shared" si="315"/>
        <v>0</v>
      </c>
      <c r="AI113" s="206">
        <f t="shared" si="315"/>
        <v>0</v>
      </c>
      <c r="AJ113" s="206">
        <f t="shared" si="315"/>
        <v>0</v>
      </c>
      <c r="AK113" s="206">
        <f t="shared" si="315"/>
        <v>0</v>
      </c>
      <c r="AL113" s="206">
        <f t="shared" si="315"/>
        <v>297</v>
      </c>
      <c r="AM113" s="206">
        <f t="shared" si="315"/>
        <v>17122431.6228</v>
      </c>
      <c r="AN113" s="206">
        <f t="shared" si="315"/>
        <v>188</v>
      </c>
      <c r="AO113" s="206">
        <f t="shared" si="315"/>
        <v>8108030.7923999997</v>
      </c>
      <c r="AP113" s="206">
        <f t="shared" si="315"/>
        <v>160</v>
      </c>
      <c r="AQ113" s="206">
        <f t="shared" si="315"/>
        <v>9612103.3344000001</v>
      </c>
      <c r="AR113" s="206">
        <f t="shared" si="315"/>
        <v>14</v>
      </c>
      <c r="AS113" s="206">
        <f t="shared" si="315"/>
        <v>1645470.6307199998</v>
      </c>
      <c r="AT113" s="206">
        <f t="shared" si="315"/>
        <v>19</v>
      </c>
      <c r="AU113" s="206">
        <f t="shared" si="315"/>
        <v>883727.14751999988</v>
      </c>
      <c r="AV113" s="206">
        <f t="shared" si="315"/>
        <v>0</v>
      </c>
      <c r="AW113" s="206">
        <f t="shared" si="315"/>
        <v>0</v>
      </c>
      <c r="AX113" s="206">
        <f t="shared" si="315"/>
        <v>0</v>
      </c>
      <c r="AY113" s="206">
        <f t="shared" si="315"/>
        <v>0</v>
      </c>
      <c r="AZ113" s="206">
        <f t="shared" si="315"/>
        <v>0</v>
      </c>
      <c r="BA113" s="206">
        <f t="shared" si="315"/>
        <v>0</v>
      </c>
      <c r="BB113" s="206">
        <f t="shared" si="315"/>
        <v>0</v>
      </c>
      <c r="BC113" s="206">
        <f t="shared" si="315"/>
        <v>0</v>
      </c>
      <c r="BD113" s="206">
        <f t="shared" si="315"/>
        <v>0</v>
      </c>
      <c r="BE113" s="206">
        <f t="shared" si="315"/>
        <v>0</v>
      </c>
      <c r="BF113" s="206">
        <f t="shared" si="315"/>
        <v>0</v>
      </c>
      <c r="BG113" s="206">
        <f t="shared" si="315"/>
        <v>0</v>
      </c>
      <c r="BH113" s="206">
        <f t="shared" si="315"/>
        <v>11</v>
      </c>
      <c r="BI113" s="206">
        <f t="shared" si="315"/>
        <v>698919.27839999984</v>
      </c>
      <c r="BJ113" s="206">
        <f t="shared" si="315"/>
        <v>0</v>
      </c>
      <c r="BK113" s="206">
        <f t="shared" si="315"/>
        <v>0</v>
      </c>
      <c r="BL113" s="206">
        <f t="shared" si="315"/>
        <v>0</v>
      </c>
      <c r="BM113" s="206">
        <f t="shared" si="315"/>
        <v>0</v>
      </c>
      <c r="BN113" s="206">
        <f t="shared" si="315"/>
        <v>0</v>
      </c>
      <c r="BO113" s="206">
        <f t="shared" si="315"/>
        <v>0</v>
      </c>
      <c r="BP113" s="206">
        <f t="shared" si="315"/>
        <v>22</v>
      </c>
      <c r="BQ113" s="206">
        <f t="shared" si="315"/>
        <v>1421397.6335999998</v>
      </c>
      <c r="BR113" s="206">
        <f t="shared" si="315"/>
        <v>0</v>
      </c>
      <c r="BS113" s="206">
        <f t="shared" si="315"/>
        <v>0</v>
      </c>
      <c r="BT113" s="206">
        <f t="shared" si="315"/>
        <v>5</v>
      </c>
      <c r="BU113" s="206">
        <f t="shared" si="315"/>
        <v>292132.55232000002</v>
      </c>
      <c r="BV113" s="206">
        <f t="shared" si="315"/>
        <v>32</v>
      </c>
      <c r="BW113" s="206">
        <f t="shared" si="315"/>
        <v>1717194.9312</v>
      </c>
      <c r="BX113" s="206">
        <f t="shared" si="315"/>
        <v>0</v>
      </c>
      <c r="BY113" s="206">
        <f t="shared" si="315"/>
        <v>0</v>
      </c>
      <c r="BZ113" s="206">
        <f t="shared" si="315"/>
        <v>0</v>
      </c>
      <c r="CA113" s="206">
        <f t="shared" si="315"/>
        <v>0</v>
      </c>
      <c r="CB113" s="206">
        <f t="shared" ref="CB113:DM113" si="316">SUM(CB114:CB116)</f>
        <v>146</v>
      </c>
      <c r="CC113" s="206">
        <f t="shared" si="316"/>
        <v>8058076.8239999991</v>
      </c>
      <c r="CD113" s="206">
        <f t="shared" si="316"/>
        <v>11</v>
      </c>
      <c r="CE113" s="206">
        <f t="shared" si="316"/>
        <v>795773.26079999993</v>
      </c>
      <c r="CF113" s="206">
        <f t="shared" si="316"/>
        <v>0</v>
      </c>
      <c r="CG113" s="206">
        <f t="shared" si="316"/>
        <v>0</v>
      </c>
      <c r="CH113" s="206">
        <f t="shared" si="316"/>
        <v>0</v>
      </c>
      <c r="CI113" s="206">
        <f t="shared" si="316"/>
        <v>0</v>
      </c>
      <c r="CJ113" s="206">
        <f t="shared" si="316"/>
        <v>20</v>
      </c>
      <c r="CK113" s="206">
        <f t="shared" si="316"/>
        <v>1012167.7439999999</v>
      </c>
      <c r="CL113" s="206">
        <f t="shared" si="316"/>
        <v>18</v>
      </c>
      <c r="CM113" s="206">
        <f t="shared" si="316"/>
        <v>942363.07199999993</v>
      </c>
      <c r="CN113" s="206">
        <f t="shared" si="316"/>
        <v>41</v>
      </c>
      <c r="CO113" s="206">
        <f t="shared" si="316"/>
        <v>1939261.0439999998</v>
      </c>
      <c r="CP113" s="206">
        <f t="shared" si="316"/>
        <v>2</v>
      </c>
      <c r="CQ113" s="206">
        <f t="shared" si="316"/>
        <v>126520.96799999998</v>
      </c>
      <c r="CR113" s="206">
        <f t="shared" si="316"/>
        <v>43</v>
      </c>
      <c r="CS113" s="206">
        <f t="shared" si="316"/>
        <v>2164817.3903999999</v>
      </c>
      <c r="CT113" s="206">
        <f t="shared" si="316"/>
        <v>12</v>
      </c>
      <c r="CU113" s="206">
        <f t="shared" si="316"/>
        <v>518299.68959999998</v>
      </c>
      <c r="CV113" s="206">
        <f t="shared" si="316"/>
        <v>0</v>
      </c>
      <c r="CW113" s="206">
        <f t="shared" si="316"/>
        <v>0</v>
      </c>
      <c r="CX113" s="206">
        <f t="shared" si="316"/>
        <v>0</v>
      </c>
      <c r="CY113" s="206">
        <f t="shared" si="316"/>
        <v>0</v>
      </c>
      <c r="CZ113" s="206">
        <f t="shared" si="316"/>
        <v>0</v>
      </c>
      <c r="DA113" s="206">
        <f t="shared" si="316"/>
        <v>0</v>
      </c>
      <c r="DB113" s="206">
        <f t="shared" si="316"/>
        <v>0</v>
      </c>
      <c r="DC113" s="206">
        <f t="shared" si="316"/>
        <v>0</v>
      </c>
      <c r="DD113" s="206">
        <f t="shared" si="316"/>
        <v>0</v>
      </c>
      <c r="DE113" s="206">
        <f t="shared" si="316"/>
        <v>0</v>
      </c>
      <c r="DF113" s="206">
        <f t="shared" si="316"/>
        <v>11</v>
      </c>
      <c r="DG113" s="206">
        <f t="shared" si="316"/>
        <v>560182.49280000001</v>
      </c>
      <c r="DH113" s="206">
        <f t="shared" si="316"/>
        <v>0</v>
      </c>
      <c r="DI113" s="206">
        <f t="shared" si="316"/>
        <v>0</v>
      </c>
      <c r="DJ113" s="206">
        <f t="shared" si="316"/>
        <v>2</v>
      </c>
      <c r="DK113" s="206">
        <f t="shared" si="316"/>
        <v>172190.0514</v>
      </c>
      <c r="DL113" s="206">
        <f t="shared" si="316"/>
        <v>0</v>
      </c>
      <c r="DM113" s="206">
        <f t="shared" si="316"/>
        <v>0</v>
      </c>
      <c r="DN113" s="206">
        <f>SUM(DN114:DN116)</f>
        <v>2217</v>
      </c>
      <c r="DO113" s="206">
        <f t="shared" ref="DO113" si="317">SUM(DO114:DO116)</f>
        <v>113279939.46606</v>
      </c>
    </row>
    <row r="114" spans="1:119" ht="30" customHeight="1" x14ac:dyDescent="0.25">
      <c r="A114" s="73"/>
      <c r="B114" s="78">
        <v>87</v>
      </c>
      <c r="C114" s="79" t="s">
        <v>315</v>
      </c>
      <c r="D114" s="109" t="s">
        <v>316</v>
      </c>
      <c r="E114" s="74">
        <v>25969</v>
      </c>
      <c r="F114" s="81">
        <v>0.84</v>
      </c>
      <c r="G114" s="76">
        <v>1</v>
      </c>
      <c r="H114" s="77"/>
      <c r="I114" s="77"/>
      <c r="J114" s="77"/>
      <c r="K114" s="51"/>
      <c r="L114" s="82">
        <v>1.4</v>
      </c>
      <c r="M114" s="82">
        <v>1.68</v>
      </c>
      <c r="N114" s="82">
        <v>2.23</v>
      </c>
      <c r="O114" s="83">
        <v>2.57</v>
      </c>
      <c r="P114" s="84">
        <v>643</v>
      </c>
      <c r="Q114" s="84">
        <f>(P114*$E114*$F114*$G114*$L114)</f>
        <v>19636926.791999999</v>
      </c>
      <c r="R114" s="84">
        <v>2</v>
      </c>
      <c r="S114" s="89">
        <f>(R114*$E114*$F114*$G114*$L114)</f>
        <v>61079.087999999996</v>
      </c>
      <c r="T114" s="84">
        <v>24</v>
      </c>
      <c r="U114" s="84">
        <f>(T114*$E114*$F114*$G114*$L114)</f>
        <v>732949.05599999998</v>
      </c>
      <c r="V114" s="84"/>
      <c r="W114" s="84">
        <f>(V114*$E114*$F114*$G114*$L114)</f>
        <v>0</v>
      </c>
      <c r="X114" s="84"/>
      <c r="Y114" s="84">
        <f>(X114*$E114*$F114*$G114*$L114)</f>
        <v>0</v>
      </c>
      <c r="Z114" s="84"/>
      <c r="AA114" s="84"/>
      <c r="AB114" s="84"/>
      <c r="AC114" s="84">
        <f>(AB114*$E114*$F114*$G114*$L114)</f>
        <v>0</v>
      </c>
      <c r="AD114" s="84"/>
      <c r="AE114" s="84"/>
      <c r="AF114" s="84">
        <v>25</v>
      </c>
      <c r="AG114" s="84">
        <f>(AF114*$E114*$F114*$G114*$L114)</f>
        <v>763488.6</v>
      </c>
      <c r="AH114" s="84"/>
      <c r="AI114" s="84"/>
      <c r="AJ114" s="86"/>
      <c r="AK114" s="84">
        <f>(AJ114*$E114*$F114*$G114*$L114)</f>
        <v>0</v>
      </c>
      <c r="AL114" s="84">
        <v>100</v>
      </c>
      <c r="AM114" s="84">
        <f>(AL114*$E114*$F114*$G114*$L114)</f>
        <v>3053954.4</v>
      </c>
      <c r="AN114" s="84">
        <v>132</v>
      </c>
      <c r="AO114" s="84">
        <f>(AN114*$E114*$F114*$G114*$L114)</f>
        <v>4031219.8079999993</v>
      </c>
      <c r="AP114" s="84">
        <v>80</v>
      </c>
      <c r="AQ114" s="85">
        <f>(AP114*$E114*$F114*$G114*$M114)</f>
        <v>2931796.2239999999</v>
      </c>
      <c r="AR114" s="90">
        <v>3</v>
      </c>
      <c r="AS114" s="84">
        <f>(AR114*$E114*$F114*$G114*$M114)</f>
        <v>109942.3584</v>
      </c>
      <c r="AT114" s="84">
        <v>15</v>
      </c>
      <c r="AU114" s="89">
        <f>(AT114*$E114*$F114*$G114*$M114)</f>
        <v>549711.7919999999</v>
      </c>
      <c r="AV114" s="84"/>
      <c r="AW114" s="84">
        <f>(AV114*$E114*$F114*$G114*$L114*AK$11)</f>
        <v>0</v>
      </c>
      <c r="AX114" s="84"/>
      <c r="AY114" s="84">
        <f>(AX114*$E114*$F114*$G114*$L114*AY$11)</f>
        <v>0</v>
      </c>
      <c r="AZ114" s="84"/>
      <c r="BA114" s="84">
        <f>(AZ114*$E114*$F114*$G114*$L114*BA$11)</f>
        <v>0</v>
      </c>
      <c r="BB114" s="84"/>
      <c r="BC114" s="84">
        <f>(BB114*$E114*$F114*$G114*$L114)</f>
        <v>0</v>
      </c>
      <c r="BD114" s="84"/>
      <c r="BE114" s="84">
        <f t="shared" ref="BE114" si="318">(BD114*$E114*$F114*$G114*$L114)</f>
        <v>0</v>
      </c>
      <c r="BF114" s="84"/>
      <c r="BG114" s="84"/>
      <c r="BH114" s="84">
        <v>3</v>
      </c>
      <c r="BI114" s="84">
        <f>(BH114*$E114*$F114*$G114*$L114)</f>
        <v>91618.631999999998</v>
      </c>
      <c r="BJ114" s="84"/>
      <c r="BK114" s="84">
        <f>(BJ114*$E114*$F114*$G114*$M114)</f>
        <v>0</v>
      </c>
      <c r="BL114" s="84"/>
      <c r="BM114" s="84">
        <f>(BL114*$E114*$F114*$G114*$M114)</f>
        <v>0</v>
      </c>
      <c r="BN114" s="84"/>
      <c r="BO114" s="84">
        <f>(BN114*$E114*$F114*$G114*$M114)</f>
        <v>0</v>
      </c>
      <c r="BP114" s="84">
        <v>8</v>
      </c>
      <c r="BQ114" s="84">
        <f>(BP114*$E114*$F114*$G114*$M114)</f>
        <v>293179.62239999999</v>
      </c>
      <c r="BR114" s="84"/>
      <c r="BS114" s="84">
        <f>(BR114*$E114*$F114*$G114*$M114)</f>
        <v>0</v>
      </c>
      <c r="BT114" s="84">
        <v>3</v>
      </c>
      <c r="BU114" s="84">
        <f>(BT114*$E114*$F114*$G114*$M114)</f>
        <v>109942.3584</v>
      </c>
      <c r="BV114" s="84">
        <v>22</v>
      </c>
      <c r="BW114" s="89">
        <f>(BV114*$E114*$F114*$G114*$M114)</f>
        <v>806243.96159999992</v>
      </c>
      <c r="BX114" s="84"/>
      <c r="BY114" s="84">
        <f>(BX114*$E114*$F114*$G114*$L114)</f>
        <v>0</v>
      </c>
      <c r="BZ114" s="84"/>
      <c r="CA114" s="85">
        <f>(BZ114*$E114*$F114*$G114*$L114)</f>
        <v>0</v>
      </c>
      <c r="CB114" s="84">
        <v>36</v>
      </c>
      <c r="CC114" s="84">
        <f>(CB114*$E114*$F114*$G114*$L114)</f>
        <v>1099423.5839999998</v>
      </c>
      <c r="CD114" s="84">
        <v>1</v>
      </c>
      <c r="CE114" s="84">
        <f>(CD114*$E114*$F114*$G114*$M114)</f>
        <v>36647.452799999999</v>
      </c>
      <c r="CF114" s="84"/>
      <c r="CG114" s="84"/>
      <c r="CH114" s="84"/>
      <c r="CI114" s="84">
        <f>(CH114*$E114*$F114*$G114*$L114)</f>
        <v>0</v>
      </c>
      <c r="CJ114" s="84"/>
      <c r="CK114" s="84">
        <f>(CJ114*$E114*$F114*$G114*$L114)</f>
        <v>0</v>
      </c>
      <c r="CL114" s="84">
        <v>6</v>
      </c>
      <c r="CM114" s="84">
        <f>(CL114*$E114*$F114*$G114*$L114)</f>
        <v>183237.264</v>
      </c>
      <c r="CN114" s="84">
        <v>20</v>
      </c>
      <c r="CO114" s="84">
        <f>(CN114*$E114*$F114*$G114*$L114)</f>
        <v>610790.88</v>
      </c>
      <c r="CP114" s="84"/>
      <c r="CQ114" s="84">
        <f>(CP114*$E114*$F114*$G114*$L114)</f>
        <v>0</v>
      </c>
      <c r="CR114" s="84">
        <v>28</v>
      </c>
      <c r="CS114" s="84">
        <f>(CR114*$E114*$F114*$G114*$M114)</f>
        <v>1026128.6784</v>
      </c>
      <c r="CT114" s="84">
        <v>10</v>
      </c>
      <c r="CU114" s="84">
        <f>(CT114*$E114*$F114*$G114*$M114)</f>
        <v>366474.52799999999</v>
      </c>
      <c r="CV114" s="84"/>
      <c r="CW114" s="84">
        <f>(CV114*$E114*$F114*$G114*$M114)</f>
        <v>0</v>
      </c>
      <c r="CX114" s="90"/>
      <c r="CY114" s="84">
        <f>(CX114*$E114*$F114*$G114*$M114)</f>
        <v>0</v>
      </c>
      <c r="CZ114" s="84"/>
      <c r="DA114" s="89">
        <f>(CZ114*$E114*$F114*$G114*$M114)</f>
        <v>0</v>
      </c>
      <c r="DB114" s="84"/>
      <c r="DC114" s="84"/>
      <c r="DD114" s="91"/>
      <c r="DE114" s="84">
        <f>(DD114*$E114*$F114*$G114*$M114)</f>
        <v>0</v>
      </c>
      <c r="DF114" s="84">
        <v>7</v>
      </c>
      <c r="DG114" s="84">
        <f>(DF114*$E114*$F114*$G114*$M114)</f>
        <v>256532.16959999999</v>
      </c>
      <c r="DH114" s="84"/>
      <c r="DI114" s="84">
        <f>(DH114*$E114*$F114*$G114*$N114)</f>
        <v>0</v>
      </c>
      <c r="DJ114" s="84">
        <v>1</v>
      </c>
      <c r="DK114" s="89">
        <f>(DJ114*$E114*$F114*$G114*$O114)</f>
        <v>56061.877199999995</v>
      </c>
      <c r="DL114" s="89"/>
      <c r="DM114" s="89"/>
      <c r="DN114" s="85">
        <f t="shared" ref="DN114:DO116" si="319">SUM(P114,R114,T114,V114,X114,Z114,AB114,AD114,AF114,AH114,AJ114,AL114,AR114,AV114,AX114,CB114,AN114,BB114,BD114,BF114,CP114,BH114,BJ114,AP114,BN114,AT114,CR114,BP114,CT114,BR114,BT114,BV114,CD114,BX114,BZ114,CF114,CH114,CJ114,CL114,CN114,CV114,CX114,BL114,AZ114,CZ114,DB114,DD114,DF114,DH114,DJ114,DL114)</f>
        <v>1169</v>
      </c>
      <c r="DO114" s="85">
        <f t="shared" si="319"/>
        <v>36807349.126799993</v>
      </c>
    </row>
    <row r="115" spans="1:119" ht="30" customHeight="1" x14ac:dyDescent="0.25">
      <c r="A115" s="73"/>
      <c r="B115" s="78">
        <v>88</v>
      </c>
      <c r="C115" s="79" t="s">
        <v>317</v>
      </c>
      <c r="D115" s="109" t="s">
        <v>318</v>
      </c>
      <c r="E115" s="74">
        <v>25969</v>
      </c>
      <c r="F115" s="81">
        <v>1.74</v>
      </c>
      <c r="G115" s="76">
        <v>1</v>
      </c>
      <c r="H115" s="77"/>
      <c r="I115" s="77"/>
      <c r="J115" s="77"/>
      <c r="K115" s="51"/>
      <c r="L115" s="82">
        <v>1.4</v>
      </c>
      <c r="M115" s="82">
        <v>1.68</v>
      </c>
      <c r="N115" s="82">
        <v>2.23</v>
      </c>
      <c r="O115" s="83">
        <v>2.57</v>
      </c>
      <c r="P115" s="84">
        <v>305</v>
      </c>
      <c r="Q115" s="84">
        <f>(P115*$E115*$F115*$G115*$L115*$Q$11)</f>
        <v>21223892.382000003</v>
      </c>
      <c r="R115" s="84">
        <v>25</v>
      </c>
      <c r="S115" s="84">
        <f>(R115*$E115*$F115*$G115*$L115*$S$11)</f>
        <v>1739663.31</v>
      </c>
      <c r="T115" s="84">
        <v>66</v>
      </c>
      <c r="U115" s="84">
        <f>(T115*$E115*$F115*$G115*$L115*$U$11)</f>
        <v>5218989.93</v>
      </c>
      <c r="V115" s="84">
        <v>3</v>
      </c>
      <c r="W115" s="85">
        <f>(V115*$E115*$F115*$G115*$L115*$W$11)</f>
        <v>237226.815</v>
      </c>
      <c r="X115" s="84">
        <v>14</v>
      </c>
      <c r="Y115" s="84">
        <f>(X115*$E115*$F115*$G115*$L115*$Y$11)</f>
        <v>1239905.4863999998</v>
      </c>
      <c r="Z115" s="84"/>
      <c r="AA115" s="84"/>
      <c r="AB115" s="84"/>
      <c r="AC115" s="84">
        <f>(AB115*$E115*$F115*$G115*$L115*$AC$11)</f>
        <v>0</v>
      </c>
      <c r="AD115" s="84"/>
      <c r="AE115" s="84"/>
      <c r="AF115" s="84">
        <v>40</v>
      </c>
      <c r="AG115" s="84">
        <f>(AF115*$E115*$F115*$G115*$L115*$AG$11)</f>
        <v>2783461.2960000001</v>
      </c>
      <c r="AH115" s="84"/>
      <c r="AI115" s="84"/>
      <c r="AJ115" s="86"/>
      <c r="AK115" s="84">
        <f>(AJ115*$E115*$F115*$G115*$L115*$AK$11)</f>
        <v>0</v>
      </c>
      <c r="AL115" s="84">
        <v>185</v>
      </c>
      <c r="AM115" s="85">
        <f>(AL115*$E115*$F115*$G115*$L115*$AM$11)</f>
        <v>12873508.494000001</v>
      </c>
      <c r="AN115" s="84">
        <v>50</v>
      </c>
      <c r="AO115" s="84">
        <f>(AN115*$E115*$F115*$G115*$L115*$AO$11)</f>
        <v>3479326.62</v>
      </c>
      <c r="AP115" s="84">
        <v>80</v>
      </c>
      <c r="AQ115" s="84">
        <f>(AP115*$E115*$F115*$G115*$M115*$AQ$11)</f>
        <v>6680307.1104000006</v>
      </c>
      <c r="AR115" s="90">
        <v>3</v>
      </c>
      <c r="AS115" s="84">
        <f>(AR115*$E115*$F115*$G115*$M115*$AS$11)</f>
        <v>318832.83935999998</v>
      </c>
      <c r="AT115" s="84">
        <v>4</v>
      </c>
      <c r="AU115" s="89">
        <f>(AT115*$E115*$F115*$G115*$M115*$AU$11)</f>
        <v>334015.35551999998</v>
      </c>
      <c r="AV115" s="84"/>
      <c r="AW115" s="84">
        <f>(AV115*$E115*$F115*$G115*$L115*$AW$11)</f>
        <v>0</v>
      </c>
      <c r="AX115" s="84"/>
      <c r="AY115" s="84">
        <f>(AX115*$E115*$F115*$G115*$L115*$AY$11)</f>
        <v>0</v>
      </c>
      <c r="AZ115" s="84"/>
      <c r="BA115" s="84">
        <f>(AZ115*$E115*$F115*$G115*$L115*$BA$11)</f>
        <v>0</v>
      </c>
      <c r="BB115" s="84"/>
      <c r="BC115" s="84">
        <f>(BB115*$E115*$F115*$G115*$L115*$BC$11)</f>
        <v>0</v>
      </c>
      <c r="BD115" s="84"/>
      <c r="BE115" s="85">
        <f>(BD115*$E115*$F115*$G115*$L115*$BE$11)</f>
        <v>0</v>
      </c>
      <c r="BF115" s="84"/>
      <c r="BG115" s="85">
        <f>(BF115*$E115*$F115*$G115*$L115*$BG$11)</f>
        <v>0</v>
      </c>
      <c r="BH115" s="84">
        <v>8</v>
      </c>
      <c r="BI115" s="84">
        <f>(BH115*$E115*$F115*$G115*$L115*$BI$11)</f>
        <v>607300.64639999985</v>
      </c>
      <c r="BJ115" s="84"/>
      <c r="BK115" s="84">
        <f>(BJ115*$E115*$F115*$G115*$M115*$BK$11)</f>
        <v>0</v>
      </c>
      <c r="BL115" s="84"/>
      <c r="BM115" s="84">
        <f>(BL115*$E115*$F115*$G115*$M115*$BM$11)</f>
        <v>0</v>
      </c>
      <c r="BN115" s="84"/>
      <c r="BO115" s="85">
        <f>(BN115*$E115*$F115*$G115*$M115*$BO$11)</f>
        <v>0</v>
      </c>
      <c r="BP115" s="84">
        <v>12</v>
      </c>
      <c r="BQ115" s="84">
        <f>(BP115*$E115*$F115*$G115*$M115*$BQ$11)</f>
        <v>910950.96959999995</v>
      </c>
      <c r="BR115" s="84"/>
      <c r="BS115" s="84">
        <f>(BR115*$E115*$F115*$G115*$M115*$BS$11)</f>
        <v>0</v>
      </c>
      <c r="BT115" s="84">
        <v>2</v>
      </c>
      <c r="BU115" s="85">
        <f>(BT115*$E115*$F115*$G115*$M115*$BU$11)</f>
        <v>182190.19391999999</v>
      </c>
      <c r="BV115" s="84">
        <v>10</v>
      </c>
      <c r="BW115" s="89">
        <f>(BV115*$E115*$F115*$G115*$M115*$BW$11)</f>
        <v>910950.96959999995</v>
      </c>
      <c r="BX115" s="84"/>
      <c r="BY115" s="84">
        <f>(BX115*$E115*$F115*$G115*$L115*$BY$11)</f>
        <v>0</v>
      </c>
      <c r="BZ115" s="84"/>
      <c r="CA115" s="84">
        <f>(BZ115*$E115*$F115*$G115*$L115*$CA$11)</f>
        <v>0</v>
      </c>
      <c r="CB115" s="84">
        <v>110</v>
      </c>
      <c r="CC115" s="84">
        <f>(CB115*$E115*$F115*$G115*$L115*$CC$11)</f>
        <v>6958653.2399999993</v>
      </c>
      <c r="CD115" s="84">
        <v>10</v>
      </c>
      <c r="CE115" s="84">
        <f>(CD115*$E115*$F115*$G115*$M115*$CE$11)</f>
        <v>759125.80799999996</v>
      </c>
      <c r="CF115" s="84"/>
      <c r="CG115" s="84"/>
      <c r="CH115" s="84"/>
      <c r="CI115" s="85">
        <f>(CH115*$E115*$F115*$G115*$L115*$CI$11)</f>
        <v>0</v>
      </c>
      <c r="CJ115" s="84">
        <v>20</v>
      </c>
      <c r="CK115" s="85">
        <f>(CJ115*$E115*$F115*$G115*$L115*$CK$11)</f>
        <v>1012167.7439999999</v>
      </c>
      <c r="CL115" s="84">
        <v>12</v>
      </c>
      <c r="CM115" s="84">
        <f>(CL115*$E115*$F115*$G115*$L115*$CM$11)</f>
        <v>759125.80799999996</v>
      </c>
      <c r="CN115" s="84">
        <v>21</v>
      </c>
      <c r="CO115" s="84">
        <f>(CN115*$E115*$F115*$G115*$L115*$CO$11)</f>
        <v>1328470.1639999999</v>
      </c>
      <c r="CP115" s="84">
        <v>2</v>
      </c>
      <c r="CQ115" s="84">
        <f>(CP115*$E115*$F115*$G115*$L115*$CQ$11)</f>
        <v>126520.96799999998</v>
      </c>
      <c r="CR115" s="84">
        <v>15</v>
      </c>
      <c r="CS115" s="84">
        <f>(CR115*$E115*$F115*$G115*$M115*$CS$11)</f>
        <v>1138688.7120000001</v>
      </c>
      <c r="CT115" s="84">
        <v>2</v>
      </c>
      <c r="CU115" s="84">
        <f>(CT115*$E115*$F115*$G115*$M115*$CU$11)</f>
        <v>151825.16159999999</v>
      </c>
      <c r="CV115" s="84"/>
      <c r="CW115" s="84">
        <f>(CV115*$E115*$F115*$G115*$M115*$CW$11)</f>
        <v>0</v>
      </c>
      <c r="CX115" s="90"/>
      <c r="CY115" s="84">
        <f>(CX115*$E115*$F115*$G115*$M115*$CY$11)</f>
        <v>0</v>
      </c>
      <c r="CZ115" s="84"/>
      <c r="DA115" s="89">
        <f t="shared" ref="DA115:DA116" si="320">(CZ115*$E115*$F115*$G115*$M115*DA$11)</f>
        <v>0</v>
      </c>
      <c r="DB115" s="84"/>
      <c r="DC115" s="84">
        <f>(DB115*$E115*$F115*$G115*$M115*$DC$11)</f>
        <v>0</v>
      </c>
      <c r="DD115" s="91"/>
      <c r="DE115" s="84">
        <f>(DD115*$E115*$F115*$G115*$M115*$DE$11)</f>
        <v>0</v>
      </c>
      <c r="DF115" s="84">
        <v>4</v>
      </c>
      <c r="DG115" s="84">
        <f>(DF115*$E115*$F115*$G115*$M115*$DG$11)</f>
        <v>303650.32319999998</v>
      </c>
      <c r="DH115" s="84"/>
      <c r="DI115" s="84">
        <f>(DH115*$E115*$F115*$G115*$N115*$DI$11)</f>
        <v>0</v>
      </c>
      <c r="DJ115" s="84">
        <v>1</v>
      </c>
      <c r="DK115" s="92">
        <f>(DJ115*$E115*$F115*$G115*$O115*$DK$11)</f>
        <v>116128.17419999999</v>
      </c>
      <c r="DL115" s="89"/>
      <c r="DM115" s="89"/>
      <c r="DN115" s="85">
        <f t="shared" si="319"/>
        <v>1004</v>
      </c>
      <c r="DO115" s="85">
        <f t="shared" si="319"/>
        <v>71394878.521200016</v>
      </c>
    </row>
    <row r="116" spans="1:119" ht="30" customHeight="1" x14ac:dyDescent="0.25">
      <c r="A116" s="73"/>
      <c r="B116" s="78">
        <v>89</v>
      </c>
      <c r="C116" s="79" t="s">
        <v>319</v>
      </c>
      <c r="D116" s="109" t="s">
        <v>320</v>
      </c>
      <c r="E116" s="74">
        <v>25969</v>
      </c>
      <c r="F116" s="81">
        <v>2.4900000000000002</v>
      </c>
      <c r="G116" s="76">
        <v>1</v>
      </c>
      <c r="H116" s="77"/>
      <c r="I116" s="77"/>
      <c r="J116" s="77"/>
      <c r="K116" s="51"/>
      <c r="L116" s="82">
        <v>1.4</v>
      </c>
      <c r="M116" s="82">
        <v>1.68</v>
      </c>
      <c r="N116" s="82">
        <v>2.23</v>
      </c>
      <c r="O116" s="83">
        <v>2.57</v>
      </c>
      <c r="P116" s="84">
        <v>1</v>
      </c>
      <c r="Q116" s="84">
        <f>(P116*$E116*$F116*$G116*$L116*$Q$11)</f>
        <v>99580.727400000018</v>
      </c>
      <c r="R116" s="84"/>
      <c r="S116" s="84">
        <f>(R116*$E116*$F116*$G116*$L116*$S$11)</f>
        <v>0</v>
      </c>
      <c r="T116" s="84">
        <v>5</v>
      </c>
      <c r="U116" s="84">
        <f>(T116*$E116*$F116*$G116*$L116*$U$11)</f>
        <v>565799.58750000002</v>
      </c>
      <c r="V116" s="84"/>
      <c r="W116" s="85">
        <f>(V116*$E116*$F116*$G116*$L116*$W$11)</f>
        <v>0</v>
      </c>
      <c r="X116" s="84">
        <v>7</v>
      </c>
      <c r="Y116" s="84">
        <f>(X116*$E116*$F116*$G116*$L116*$Y$11)</f>
        <v>887173.75320000004</v>
      </c>
      <c r="Z116" s="84"/>
      <c r="AA116" s="84"/>
      <c r="AB116" s="84"/>
      <c r="AC116" s="84">
        <f>(AB116*$E116*$F116*$G116*$L116*$AC$11)</f>
        <v>0</v>
      </c>
      <c r="AD116" s="84"/>
      <c r="AE116" s="84"/>
      <c r="AF116" s="84">
        <v>3</v>
      </c>
      <c r="AG116" s="84">
        <f>(AF116*$E116*$F116*$G116*$L116*$AG$11)</f>
        <v>298742.18220000004</v>
      </c>
      <c r="AH116" s="84"/>
      <c r="AI116" s="84"/>
      <c r="AJ116" s="86"/>
      <c r="AK116" s="84">
        <f>(AJ116*$E116*$F116*$G116*$L116*$AK$11)</f>
        <v>0</v>
      </c>
      <c r="AL116" s="84">
        <v>12</v>
      </c>
      <c r="AM116" s="85">
        <f>(AL116*$E116*$F116*$G116*$L116*$AM$11)</f>
        <v>1194968.7288000002</v>
      </c>
      <c r="AN116" s="84">
        <v>6</v>
      </c>
      <c r="AO116" s="84">
        <f>(AN116*$E116*$F116*$G116*$L116*$AO$11)</f>
        <v>597484.36440000008</v>
      </c>
      <c r="AP116" s="84"/>
      <c r="AQ116" s="84">
        <f>(AP116*$E116*$F116*$G116*$M116*$AQ$11)</f>
        <v>0</v>
      </c>
      <c r="AR116" s="90">
        <v>8</v>
      </c>
      <c r="AS116" s="84">
        <f>(AR116*$E116*$F116*$G116*$M116*$AS$11)</f>
        <v>1216695.4329599999</v>
      </c>
      <c r="AT116" s="84"/>
      <c r="AU116" s="89">
        <f>(AT116*$E116*$F116*$G116*$M116*$AU$11)</f>
        <v>0</v>
      </c>
      <c r="AV116" s="84"/>
      <c r="AW116" s="84">
        <f>(AV116*$E116*$F116*$G116*$L116*$AW$11)</f>
        <v>0</v>
      </c>
      <c r="AX116" s="84">
        <v>0</v>
      </c>
      <c r="AY116" s="84">
        <f>(AX116*$E116*$F116*$G116*$L116*$AY$11)</f>
        <v>0</v>
      </c>
      <c r="AZ116" s="84"/>
      <c r="BA116" s="84">
        <f>(AZ116*$E116*$F116*$G116*$L116*$BA$11)</f>
        <v>0</v>
      </c>
      <c r="BB116" s="84"/>
      <c r="BC116" s="84">
        <f>(BB116*$E116*$F116*$G116*$L116*$BC$11)</f>
        <v>0</v>
      </c>
      <c r="BD116" s="84"/>
      <c r="BE116" s="85">
        <f>(BD116*$E116*$F116*$G116*$L116*$BE$11)</f>
        <v>0</v>
      </c>
      <c r="BF116" s="84"/>
      <c r="BG116" s="85">
        <f>(BF116*$E116*$F116*$G116*$L116*$BG$11)</f>
        <v>0</v>
      </c>
      <c r="BH116" s="84"/>
      <c r="BI116" s="84">
        <f>(BH116*$E116*$F116*$G116*$L116*$BI$11)</f>
        <v>0</v>
      </c>
      <c r="BJ116" s="84"/>
      <c r="BK116" s="84">
        <f>(BJ116*$E116*$F116*$G116*$M116*$BK$11)</f>
        <v>0</v>
      </c>
      <c r="BL116" s="84"/>
      <c r="BM116" s="84">
        <f>(BL116*$E116*$F116*$G116*$M116*$BM$11)</f>
        <v>0</v>
      </c>
      <c r="BN116" s="84"/>
      <c r="BO116" s="85">
        <f>(BN116*$E116*$F116*$G116*$M116*$BO$11)</f>
        <v>0</v>
      </c>
      <c r="BP116" s="84">
        <v>2</v>
      </c>
      <c r="BQ116" s="84">
        <f>(BP116*$E116*$F116*$G116*$M116*$BQ$11)</f>
        <v>217267.0416</v>
      </c>
      <c r="BR116" s="84"/>
      <c r="BS116" s="84">
        <f>(BR116*$E116*$F116*$G116*$M116*$BS$11)</f>
        <v>0</v>
      </c>
      <c r="BT116" s="84"/>
      <c r="BU116" s="85">
        <f>(BT116*$E116*$F116*$G116*$M116*$BU$11)</f>
        <v>0</v>
      </c>
      <c r="BV116" s="84"/>
      <c r="BW116" s="89">
        <f>(BV116*$E116*$F116*$G116*$M116*$BW$11)</f>
        <v>0</v>
      </c>
      <c r="BX116" s="84"/>
      <c r="BY116" s="84">
        <f>(BX116*$E116*$F116*$G116*$L116*$BY$11)</f>
        <v>0</v>
      </c>
      <c r="BZ116" s="84"/>
      <c r="CA116" s="84">
        <f>(BZ116*$E116*$F116*$G116*$L116*$CA$11)</f>
        <v>0</v>
      </c>
      <c r="CB116" s="84"/>
      <c r="CC116" s="84">
        <f>(CB116*$E116*$F116*$G116*$L116*$CC$11)</f>
        <v>0</v>
      </c>
      <c r="CD116" s="84"/>
      <c r="CE116" s="84">
        <f>(CD116*$E116*$F116*$G116*$M116*$CE$11)</f>
        <v>0</v>
      </c>
      <c r="CF116" s="84"/>
      <c r="CG116" s="84"/>
      <c r="CH116" s="84"/>
      <c r="CI116" s="85">
        <f>(CH116*$E116*$F116*$G116*$L116*$CI$11)</f>
        <v>0</v>
      </c>
      <c r="CJ116" s="84"/>
      <c r="CK116" s="85">
        <f>(CJ116*$E116*$F116*$G116*$L116*$CK$11)</f>
        <v>0</v>
      </c>
      <c r="CL116" s="84"/>
      <c r="CM116" s="84">
        <f>(CL116*$E116*$F116*$G116*$L116*$CM$11)</f>
        <v>0</v>
      </c>
      <c r="CN116" s="84"/>
      <c r="CO116" s="84">
        <f>(CN116*$E116*$F116*$G116*$L116*$CO$11)</f>
        <v>0</v>
      </c>
      <c r="CP116" s="84"/>
      <c r="CQ116" s="84">
        <f>(CP116*$E116*$F116*$G116*$L116*$CQ$11)</f>
        <v>0</v>
      </c>
      <c r="CR116" s="84"/>
      <c r="CS116" s="84">
        <f>(CR116*$E116*$F116*$G116*$M116*$CS$11)</f>
        <v>0</v>
      </c>
      <c r="CT116" s="84"/>
      <c r="CU116" s="84">
        <f>(CT116*$E116*$F116*$G116*$M116*$CU$11)</f>
        <v>0</v>
      </c>
      <c r="CV116" s="84"/>
      <c r="CW116" s="84">
        <f>(CV116*$E116*$F116*$G116*$M116*$CW$11)</f>
        <v>0</v>
      </c>
      <c r="CX116" s="90"/>
      <c r="CY116" s="84">
        <f>(CX116*$E116*$F116*$G116*$M116*$CY$11)</f>
        <v>0</v>
      </c>
      <c r="CZ116" s="84"/>
      <c r="DA116" s="89">
        <f t="shared" si="320"/>
        <v>0</v>
      </c>
      <c r="DB116" s="84"/>
      <c r="DC116" s="84">
        <f>(DB116*$E116*$F116*$G116*$M116*$DC$11)</f>
        <v>0</v>
      </c>
      <c r="DD116" s="91"/>
      <c r="DE116" s="84">
        <f>(DD116*$E116*$F116*$G116*$M116*$DE$11)</f>
        <v>0</v>
      </c>
      <c r="DF116" s="84"/>
      <c r="DG116" s="84">
        <f>(DF116*$E116*$F116*$G116*$M116*$DG$11)</f>
        <v>0</v>
      </c>
      <c r="DH116" s="84"/>
      <c r="DI116" s="84">
        <f>(DH116*$E116*$F116*$G116*$N116*$DI$11)</f>
        <v>0</v>
      </c>
      <c r="DJ116" s="84"/>
      <c r="DK116" s="92">
        <f>(DJ116*$E116*$F116*$G116*$O116*$DK$11)</f>
        <v>0</v>
      </c>
      <c r="DL116" s="89"/>
      <c r="DM116" s="89"/>
      <c r="DN116" s="85">
        <f t="shared" si="319"/>
        <v>44</v>
      </c>
      <c r="DO116" s="85">
        <f t="shared" si="319"/>
        <v>5077711.8180600004</v>
      </c>
    </row>
    <row r="117" spans="1:119" ht="15.75" customHeight="1" x14ac:dyDescent="0.25">
      <c r="A117" s="196">
        <v>15</v>
      </c>
      <c r="B117" s="211"/>
      <c r="C117" s="212"/>
      <c r="D117" s="214" t="s">
        <v>321</v>
      </c>
      <c r="E117" s="200">
        <v>25969</v>
      </c>
      <c r="F117" s="213">
        <v>1.1200000000000001</v>
      </c>
      <c r="G117" s="207"/>
      <c r="H117" s="77"/>
      <c r="I117" s="77"/>
      <c r="J117" s="77"/>
      <c r="K117" s="208"/>
      <c r="L117" s="209">
        <v>1.4</v>
      </c>
      <c r="M117" s="209">
        <v>1.68</v>
      </c>
      <c r="N117" s="209">
        <v>2.23</v>
      </c>
      <c r="O117" s="210">
        <v>2.57</v>
      </c>
      <c r="P117" s="206">
        <f t="shared" ref="P117:CA117" si="321">SUM(P118:P136)</f>
        <v>1038</v>
      </c>
      <c r="Q117" s="206">
        <f t="shared" si="321"/>
        <v>65845256.476999998</v>
      </c>
      <c r="R117" s="206">
        <f t="shared" si="321"/>
        <v>4010</v>
      </c>
      <c r="S117" s="206">
        <f t="shared" si="321"/>
        <v>321556159.56827998</v>
      </c>
      <c r="T117" s="206">
        <f t="shared" si="321"/>
        <v>735</v>
      </c>
      <c r="U117" s="206">
        <f t="shared" si="321"/>
        <v>32925173.200499997</v>
      </c>
      <c r="V117" s="206">
        <f t="shared" si="321"/>
        <v>0</v>
      </c>
      <c r="W117" s="206">
        <f t="shared" si="321"/>
        <v>0</v>
      </c>
      <c r="X117" s="206">
        <f t="shared" si="321"/>
        <v>0</v>
      </c>
      <c r="Y117" s="206">
        <f t="shared" si="321"/>
        <v>0</v>
      </c>
      <c r="Z117" s="206">
        <f t="shared" si="321"/>
        <v>0</v>
      </c>
      <c r="AA117" s="206">
        <f t="shared" si="321"/>
        <v>0</v>
      </c>
      <c r="AB117" s="206">
        <f t="shared" si="321"/>
        <v>0</v>
      </c>
      <c r="AC117" s="206">
        <f t="shared" si="321"/>
        <v>0</v>
      </c>
      <c r="AD117" s="206">
        <f t="shared" si="321"/>
        <v>0</v>
      </c>
      <c r="AE117" s="206">
        <f t="shared" si="321"/>
        <v>0</v>
      </c>
      <c r="AF117" s="206">
        <f t="shared" si="321"/>
        <v>537</v>
      </c>
      <c r="AG117" s="206">
        <f t="shared" si="321"/>
        <v>20979379.704359997</v>
      </c>
      <c r="AH117" s="206">
        <f t="shared" si="321"/>
        <v>0</v>
      </c>
      <c r="AI117" s="206">
        <f t="shared" si="321"/>
        <v>0</v>
      </c>
      <c r="AJ117" s="206">
        <f t="shared" si="321"/>
        <v>0</v>
      </c>
      <c r="AK117" s="206">
        <f t="shared" si="321"/>
        <v>0</v>
      </c>
      <c r="AL117" s="206">
        <f t="shared" si="321"/>
        <v>188</v>
      </c>
      <c r="AM117" s="206">
        <f t="shared" si="321"/>
        <v>7519562.8648000006</v>
      </c>
      <c r="AN117" s="206">
        <f t="shared" si="321"/>
        <v>70</v>
      </c>
      <c r="AO117" s="206">
        <f t="shared" si="321"/>
        <v>3296162.0691999998</v>
      </c>
      <c r="AP117" s="206">
        <f t="shared" si="321"/>
        <v>1810</v>
      </c>
      <c r="AQ117" s="206">
        <f t="shared" si="321"/>
        <v>200890298.38584</v>
      </c>
      <c r="AR117" s="206">
        <f t="shared" si="321"/>
        <v>0</v>
      </c>
      <c r="AS117" s="206">
        <f t="shared" si="321"/>
        <v>0</v>
      </c>
      <c r="AT117" s="206">
        <f t="shared" si="321"/>
        <v>180</v>
      </c>
      <c r="AU117" s="206">
        <f t="shared" si="321"/>
        <v>8177660.9527199995</v>
      </c>
      <c r="AV117" s="206">
        <f t="shared" si="321"/>
        <v>0</v>
      </c>
      <c r="AW117" s="206">
        <f t="shared" si="321"/>
        <v>0</v>
      </c>
      <c r="AX117" s="206">
        <f t="shared" si="321"/>
        <v>0</v>
      </c>
      <c r="AY117" s="206">
        <f t="shared" si="321"/>
        <v>0</v>
      </c>
      <c r="AZ117" s="206">
        <f t="shared" si="321"/>
        <v>0</v>
      </c>
      <c r="BA117" s="206">
        <f t="shared" si="321"/>
        <v>0</v>
      </c>
      <c r="BB117" s="206">
        <f t="shared" si="321"/>
        <v>0</v>
      </c>
      <c r="BC117" s="206">
        <f t="shared" si="321"/>
        <v>0</v>
      </c>
      <c r="BD117" s="206">
        <f t="shared" si="321"/>
        <v>0</v>
      </c>
      <c r="BE117" s="206">
        <f t="shared" si="321"/>
        <v>0</v>
      </c>
      <c r="BF117" s="206">
        <f t="shared" si="321"/>
        <v>0</v>
      </c>
      <c r="BG117" s="206">
        <f t="shared" si="321"/>
        <v>0</v>
      </c>
      <c r="BH117" s="206">
        <f t="shared" si="321"/>
        <v>86</v>
      </c>
      <c r="BI117" s="206">
        <f t="shared" si="321"/>
        <v>3137283.7271999996</v>
      </c>
      <c r="BJ117" s="206">
        <f t="shared" si="321"/>
        <v>1367</v>
      </c>
      <c r="BK117" s="206">
        <f t="shared" si="321"/>
        <v>87655157.626176015</v>
      </c>
      <c r="BL117" s="206">
        <f t="shared" si="321"/>
        <v>230</v>
      </c>
      <c r="BM117" s="206">
        <f t="shared" si="321"/>
        <v>7726504.6320000002</v>
      </c>
      <c r="BN117" s="206">
        <f t="shared" si="321"/>
        <v>0</v>
      </c>
      <c r="BO117" s="206">
        <f t="shared" si="321"/>
        <v>0</v>
      </c>
      <c r="BP117" s="206">
        <f t="shared" si="321"/>
        <v>128</v>
      </c>
      <c r="BQ117" s="206">
        <f t="shared" si="321"/>
        <v>4944352.1736000003</v>
      </c>
      <c r="BR117" s="206">
        <f t="shared" si="321"/>
        <v>757</v>
      </c>
      <c r="BS117" s="206">
        <f t="shared" si="321"/>
        <v>25671933.337680001</v>
      </c>
      <c r="BT117" s="206">
        <f t="shared" si="321"/>
        <v>388</v>
      </c>
      <c r="BU117" s="206">
        <f t="shared" si="321"/>
        <v>31104263.796479996</v>
      </c>
      <c r="BV117" s="206">
        <f t="shared" si="321"/>
        <v>639</v>
      </c>
      <c r="BW117" s="206">
        <f t="shared" si="321"/>
        <v>35376833.257919997</v>
      </c>
      <c r="BX117" s="206">
        <f t="shared" si="321"/>
        <v>0</v>
      </c>
      <c r="BY117" s="206">
        <f t="shared" si="321"/>
        <v>0</v>
      </c>
      <c r="BZ117" s="206">
        <f t="shared" si="321"/>
        <v>25</v>
      </c>
      <c r="CA117" s="206">
        <f t="shared" si="321"/>
        <v>672597.1</v>
      </c>
      <c r="CB117" s="206">
        <f t="shared" ref="CB117:DM117" si="322">SUM(CB118:CB136)</f>
        <v>0</v>
      </c>
      <c r="CC117" s="206">
        <f t="shared" si="322"/>
        <v>0</v>
      </c>
      <c r="CD117" s="206">
        <f t="shared" si="322"/>
        <v>392</v>
      </c>
      <c r="CE117" s="206">
        <f t="shared" si="322"/>
        <v>14980082.611199999</v>
      </c>
      <c r="CF117" s="206">
        <f t="shared" si="322"/>
        <v>0</v>
      </c>
      <c r="CG117" s="206">
        <f t="shared" si="322"/>
        <v>0</v>
      </c>
      <c r="CH117" s="206">
        <f t="shared" si="322"/>
        <v>0</v>
      </c>
      <c r="CI117" s="206">
        <f t="shared" si="322"/>
        <v>0</v>
      </c>
      <c r="CJ117" s="206">
        <f t="shared" si="322"/>
        <v>900</v>
      </c>
      <c r="CK117" s="206">
        <f t="shared" si="322"/>
        <v>21464936.640000001</v>
      </c>
      <c r="CL117" s="206">
        <f t="shared" si="322"/>
        <v>374</v>
      </c>
      <c r="CM117" s="206">
        <f t="shared" si="322"/>
        <v>12727863.954399999</v>
      </c>
      <c r="CN117" s="206">
        <f t="shared" si="322"/>
        <v>1035</v>
      </c>
      <c r="CO117" s="206">
        <f t="shared" si="322"/>
        <v>51768162.739999995</v>
      </c>
      <c r="CP117" s="206">
        <f t="shared" si="322"/>
        <v>329</v>
      </c>
      <c r="CQ117" s="206">
        <f t="shared" si="322"/>
        <v>13509458.141199999</v>
      </c>
      <c r="CR117" s="206">
        <f t="shared" si="322"/>
        <v>657</v>
      </c>
      <c r="CS117" s="206">
        <f t="shared" si="322"/>
        <v>39787179.690719999</v>
      </c>
      <c r="CT117" s="206">
        <f t="shared" si="322"/>
        <v>138</v>
      </c>
      <c r="CU117" s="206">
        <f t="shared" si="322"/>
        <v>5153329.9103999995</v>
      </c>
      <c r="CV117" s="206">
        <f t="shared" si="322"/>
        <v>454</v>
      </c>
      <c r="CW117" s="206">
        <f t="shared" si="322"/>
        <v>17928893.723999999</v>
      </c>
      <c r="CX117" s="206">
        <f t="shared" si="322"/>
        <v>0</v>
      </c>
      <c r="CY117" s="206">
        <f t="shared" si="322"/>
        <v>0</v>
      </c>
      <c r="CZ117" s="206">
        <f t="shared" si="322"/>
        <v>0</v>
      </c>
      <c r="DA117" s="206">
        <f t="shared" si="322"/>
        <v>0</v>
      </c>
      <c r="DB117" s="206">
        <f t="shared" si="322"/>
        <v>124</v>
      </c>
      <c r="DC117" s="206">
        <f t="shared" si="322"/>
        <v>12968835.499199998</v>
      </c>
      <c r="DD117" s="206">
        <f t="shared" si="322"/>
        <v>0</v>
      </c>
      <c r="DE117" s="206">
        <f t="shared" si="322"/>
        <v>0</v>
      </c>
      <c r="DF117" s="206">
        <f t="shared" si="322"/>
        <v>451</v>
      </c>
      <c r="DG117" s="206">
        <f t="shared" si="322"/>
        <v>19989963.920639999</v>
      </c>
      <c r="DH117" s="206">
        <f t="shared" si="322"/>
        <v>26</v>
      </c>
      <c r="DI117" s="206">
        <f t="shared" si="322"/>
        <v>1241493.2310600001</v>
      </c>
      <c r="DJ117" s="206">
        <f t="shared" si="322"/>
        <v>85</v>
      </c>
      <c r="DK117" s="206">
        <f t="shared" si="322"/>
        <v>4678497.1329999994</v>
      </c>
      <c r="DL117" s="206">
        <f t="shared" si="322"/>
        <v>0</v>
      </c>
      <c r="DM117" s="206">
        <f t="shared" si="322"/>
        <v>0</v>
      </c>
      <c r="DN117" s="206">
        <f>SUM(DN118:DN136)</f>
        <v>17153</v>
      </c>
      <c r="DO117" s="206">
        <f t="shared" ref="DO117" si="323">SUM(DO118:DO136)</f>
        <v>1073677276.0695759</v>
      </c>
    </row>
    <row r="118" spans="1:119" ht="27.75" customHeight="1" x14ac:dyDescent="0.25">
      <c r="A118" s="73"/>
      <c r="B118" s="78">
        <v>90</v>
      </c>
      <c r="C118" s="79" t="s">
        <v>322</v>
      </c>
      <c r="D118" s="109" t="s">
        <v>323</v>
      </c>
      <c r="E118" s="74">
        <v>25969</v>
      </c>
      <c r="F118" s="81">
        <v>0.98</v>
      </c>
      <c r="G118" s="76">
        <v>1</v>
      </c>
      <c r="H118" s="77"/>
      <c r="I118" s="77"/>
      <c r="J118" s="77"/>
      <c r="K118" s="51"/>
      <c r="L118" s="82">
        <v>1.4</v>
      </c>
      <c r="M118" s="82">
        <v>1.68</v>
      </c>
      <c r="N118" s="82">
        <v>2.23</v>
      </c>
      <c r="O118" s="83">
        <v>2.57</v>
      </c>
      <c r="P118" s="84">
        <v>6</v>
      </c>
      <c r="Q118" s="84">
        <f>(P118*$E118*$F118*$G118*$L118*$Q$11)</f>
        <v>235154.48880000002</v>
      </c>
      <c r="R118" s="84">
        <v>15</v>
      </c>
      <c r="S118" s="84">
        <f>(R118*$E118*$F118*$G118*$L118*$S$11)</f>
        <v>587886.22199999995</v>
      </c>
      <c r="T118" s="84"/>
      <c r="U118" s="84">
        <f>(T118*$E118*$F118*$G118*$L118*$U$11)</f>
        <v>0</v>
      </c>
      <c r="V118" s="84"/>
      <c r="W118" s="85">
        <f>(V118*$E118*$F118*$G118*$L118*$W$11)</f>
        <v>0</v>
      </c>
      <c r="X118" s="84"/>
      <c r="Y118" s="84">
        <f>(X118*$E118*$F118*$G118*$L118*$Y$11)</f>
        <v>0</v>
      </c>
      <c r="Z118" s="84"/>
      <c r="AA118" s="84"/>
      <c r="AB118" s="84"/>
      <c r="AC118" s="84">
        <f>(AB118*$E118*$F118*$G118*$L118*$AC$11)</f>
        <v>0</v>
      </c>
      <c r="AD118" s="84"/>
      <c r="AE118" s="84"/>
      <c r="AF118" s="84">
        <v>5</v>
      </c>
      <c r="AG118" s="84">
        <f>(AF118*$E118*$F118*$G118*$L118*$AG$11)</f>
        <v>195962.07399999999</v>
      </c>
      <c r="AH118" s="84"/>
      <c r="AI118" s="84"/>
      <c r="AJ118" s="86"/>
      <c r="AK118" s="84">
        <f>(AJ118*$E118*$F118*$G118*$L118*$AK$11)</f>
        <v>0</v>
      </c>
      <c r="AL118" s="84">
        <v>2</v>
      </c>
      <c r="AM118" s="85">
        <f>(AL118*$E118*$F118*$G118*$L118*$AM$11)</f>
        <v>78384.829599999997</v>
      </c>
      <c r="AN118" s="84"/>
      <c r="AO118" s="84">
        <f>(AN118*$E118*$F118*$G118*$L118*$AO$11)</f>
        <v>0</v>
      </c>
      <c r="AP118" s="84">
        <v>45</v>
      </c>
      <c r="AQ118" s="84">
        <f>(AP118*$E118*$F118*$G118*$M118*$AQ$11)</f>
        <v>2116390.3991999999</v>
      </c>
      <c r="AR118" s="90"/>
      <c r="AS118" s="84">
        <f>(AR118*$E118*$F118*$G118*$M118*$AS$11)</f>
        <v>0</v>
      </c>
      <c r="AT118" s="84">
        <v>1</v>
      </c>
      <c r="AU118" s="89">
        <f>(AT118*$E118*$F118*$G118*$M118*$AU$11)</f>
        <v>47030.89776</v>
      </c>
      <c r="AV118" s="84"/>
      <c r="AW118" s="84">
        <f>(AV118*$E118*$F118*$G118*$L118*$AW$11)</f>
        <v>0</v>
      </c>
      <c r="AX118" s="84">
        <v>0</v>
      </c>
      <c r="AY118" s="84">
        <f>(AX118*$E118*$F118*$G118*$L118*$AY$11)</f>
        <v>0</v>
      </c>
      <c r="AZ118" s="84"/>
      <c r="BA118" s="84">
        <f>(AZ118*$E118*$F118*$G118*$L118*$BA$11)</f>
        <v>0</v>
      </c>
      <c r="BB118" s="84"/>
      <c r="BC118" s="84">
        <f>(BB118*$E118*$F118*$G118*$L118*$BC$11)</f>
        <v>0</v>
      </c>
      <c r="BD118" s="84"/>
      <c r="BE118" s="85">
        <f>(BD118*$E118*$F118*$G118*$L118*$BE$11)</f>
        <v>0</v>
      </c>
      <c r="BF118" s="84"/>
      <c r="BG118" s="85">
        <f>(BF118*$E118*$F118*$G118*$L118*$BG$11)</f>
        <v>0</v>
      </c>
      <c r="BH118" s="84"/>
      <c r="BI118" s="84">
        <f>(BH118*$E118*$F118*$G118*$L118*$BI$11)</f>
        <v>0</v>
      </c>
      <c r="BJ118" s="84">
        <v>8</v>
      </c>
      <c r="BK118" s="84">
        <f>(BJ118*$E118*$F118*$G118*$M118*$BK$11)</f>
        <v>376247.18208</v>
      </c>
      <c r="BL118" s="84"/>
      <c r="BM118" s="84">
        <f>(BL118*$E118*$F118*$G118*$M118*$BM$11)</f>
        <v>0</v>
      </c>
      <c r="BN118" s="84"/>
      <c r="BO118" s="85">
        <f>(BN118*$E118*$F118*$G118*$M118*$BO$11)</f>
        <v>0</v>
      </c>
      <c r="BP118" s="84"/>
      <c r="BQ118" s="84">
        <f>(BP118*$E118*$F118*$G118*$M118*$BQ$11)</f>
        <v>0</v>
      </c>
      <c r="BR118" s="84"/>
      <c r="BS118" s="84">
        <f>(BR118*$E118*$F118*$G118*$M118*$BS$11)</f>
        <v>0</v>
      </c>
      <c r="BT118" s="84">
        <v>3</v>
      </c>
      <c r="BU118" s="85">
        <f>(BT118*$E118*$F118*$G118*$M118*$BU$11)</f>
        <v>153919.30176</v>
      </c>
      <c r="BV118" s="84"/>
      <c r="BW118" s="89">
        <f>(BV118*$E118*$F118*$G118*$M118*$BW$11)</f>
        <v>0</v>
      </c>
      <c r="BX118" s="84"/>
      <c r="BY118" s="84">
        <f>(BX118*$E118*$F118*$G118*$L118*$BY$11)</f>
        <v>0</v>
      </c>
      <c r="BZ118" s="84"/>
      <c r="CA118" s="84">
        <f>(BZ118*$E118*$F118*$G118*$L118*$CA$11)</f>
        <v>0</v>
      </c>
      <c r="CB118" s="84"/>
      <c r="CC118" s="84">
        <f>(CB118*$E118*$F118*$G118*$L118*$CC$11)</f>
        <v>0</v>
      </c>
      <c r="CD118" s="84"/>
      <c r="CE118" s="84">
        <f>(CD118*$E118*$F118*$G118*$M118*$CE$11)</f>
        <v>0</v>
      </c>
      <c r="CF118" s="84"/>
      <c r="CG118" s="84"/>
      <c r="CH118" s="84"/>
      <c r="CI118" s="85">
        <f>(CH118*$E118*$F118*$G118*$L118*$CI$11)</f>
        <v>0</v>
      </c>
      <c r="CJ118" s="84"/>
      <c r="CK118" s="85">
        <f>(CJ118*$E118*$F118*$G118*$L118*$CK$11)</f>
        <v>0</v>
      </c>
      <c r="CL118" s="84"/>
      <c r="CM118" s="84">
        <f>(CL118*$E118*$F118*$G118*$L118*$CM$11)</f>
        <v>0</v>
      </c>
      <c r="CN118" s="84"/>
      <c r="CO118" s="84">
        <f>(CN118*$E118*$F118*$G118*$L118*$CO$11)</f>
        <v>0</v>
      </c>
      <c r="CP118" s="84"/>
      <c r="CQ118" s="84">
        <f>(CP118*$E118*$F118*$G118*$L118*$CQ$11)</f>
        <v>0</v>
      </c>
      <c r="CR118" s="84"/>
      <c r="CS118" s="84">
        <f>(CR118*$E118*$F118*$G118*$M118*$CS$11)</f>
        <v>0</v>
      </c>
      <c r="CT118" s="84"/>
      <c r="CU118" s="84">
        <f>(CT118*$E118*$F118*$G118*$M118*$CU$11)</f>
        <v>0</v>
      </c>
      <c r="CV118" s="84"/>
      <c r="CW118" s="84">
        <f>(CV118*$E118*$F118*$G118*$M118*$CW$11)</f>
        <v>0</v>
      </c>
      <c r="CX118" s="90"/>
      <c r="CY118" s="84">
        <f>(CX118*$E118*$F118*$G118*$M118*$CY$11)</f>
        <v>0</v>
      </c>
      <c r="CZ118" s="84"/>
      <c r="DA118" s="89">
        <f t="shared" ref="DA118:DA121" si="324">(CZ118*$E118*$F118*$G118*$M118*DA$11)</f>
        <v>0</v>
      </c>
      <c r="DB118" s="84">
        <v>2</v>
      </c>
      <c r="DC118" s="84">
        <f>(DB118*$E118*$F118*$G118*$M118*$DC$11)</f>
        <v>85510.723199999993</v>
      </c>
      <c r="DD118" s="91"/>
      <c r="DE118" s="84">
        <f>(DD118*$E118*$F118*$G118*$M118*$DE$11)</f>
        <v>0</v>
      </c>
      <c r="DF118" s="84"/>
      <c r="DG118" s="84">
        <f>(DF118*$E118*$F118*$G118*$M118*$DG$11)</f>
        <v>0</v>
      </c>
      <c r="DH118" s="84"/>
      <c r="DI118" s="84">
        <f>(DH118*$E118*$F118*$G118*$N118*$DI$11)</f>
        <v>0</v>
      </c>
      <c r="DJ118" s="84">
        <v>1</v>
      </c>
      <c r="DK118" s="92">
        <f>(DJ118*$E118*$F118*$G118*$O118*$DK$11)</f>
        <v>65405.523399999991</v>
      </c>
      <c r="DL118" s="89"/>
      <c r="DM118" s="89"/>
      <c r="DN118" s="85">
        <f t="shared" ref="DN118:DN136" si="325">SUM(P118,R118,T118,V118,X118,Z118,AB118,AD118,AF118,AH118,AJ118,AL118,AR118,AV118,AX118,CB118,AN118,BB118,BD118,BF118,CP118,BH118,BJ118,AP118,BN118,AT118,CR118,BP118,CT118,BR118,BT118,BV118,CD118,BX118,BZ118,CF118,CH118,CJ118,CL118,CN118,CV118,CX118,BL118,AZ118,CZ118,DB118,DD118,DF118,DH118,DJ118,DL118)</f>
        <v>88</v>
      </c>
      <c r="DO118" s="85">
        <f t="shared" ref="DO118:DO136" si="326">SUM(Q118,S118,U118,W118,Y118,AA118,AC118,AE118,AG118,AI118,AK118,AM118,AS118,AW118,AY118,CC118,AO118,BC118,BE118,BG118,CQ118,BI118,BK118,AQ118,BO118,AU118,CS118,BQ118,CU118,BS118,BU118,BW118,CE118,BY118,CA118,CG118,CI118,CK118,CM118,CO118,CW118,CY118,BM118,BA118,DA118,DC118,DE118,DG118,DI118,DK118,DM118)</f>
        <v>3941891.6417999999</v>
      </c>
    </row>
    <row r="119" spans="1:119" ht="15.75" customHeight="1" x14ac:dyDescent="0.25">
      <c r="A119" s="73"/>
      <c r="B119" s="78">
        <v>91</v>
      </c>
      <c r="C119" s="79" t="s">
        <v>324</v>
      </c>
      <c r="D119" s="109" t="s">
        <v>325</v>
      </c>
      <c r="E119" s="74">
        <v>25969</v>
      </c>
      <c r="F119" s="81">
        <v>1.55</v>
      </c>
      <c r="G119" s="76">
        <v>1</v>
      </c>
      <c r="H119" s="77"/>
      <c r="I119" s="77"/>
      <c r="J119" s="77"/>
      <c r="K119" s="51"/>
      <c r="L119" s="82">
        <v>1.4</v>
      </c>
      <c r="M119" s="82">
        <v>1.68</v>
      </c>
      <c r="N119" s="82">
        <v>2.23</v>
      </c>
      <c r="O119" s="83">
        <v>2.57</v>
      </c>
      <c r="P119" s="84">
        <v>1</v>
      </c>
      <c r="Q119" s="84">
        <f>(P119*$E119*$F119*$G119*$L119*$Q$11)</f>
        <v>61988.003000000012</v>
      </c>
      <c r="R119" s="84"/>
      <c r="S119" s="84">
        <f>(R119*$E119*$F119*$G119*$L119*$S$11)</f>
        <v>0</v>
      </c>
      <c r="T119" s="84">
        <v>44</v>
      </c>
      <c r="U119" s="84">
        <f>(T119*$E119*$F119*$G119*$L119*$U$11)</f>
        <v>3099400.1500000004</v>
      </c>
      <c r="V119" s="84"/>
      <c r="W119" s="85">
        <f>(V119*$E119*$F119*$G119*$L119*$W$11)</f>
        <v>0</v>
      </c>
      <c r="X119" s="84"/>
      <c r="Y119" s="84">
        <f>(X119*$E119*$F119*$G119*$L119*$Y$11)</f>
        <v>0</v>
      </c>
      <c r="Z119" s="84"/>
      <c r="AA119" s="84"/>
      <c r="AB119" s="84"/>
      <c r="AC119" s="84">
        <f>(AB119*$E119*$F119*$G119*$L119*$AC$11)</f>
        <v>0</v>
      </c>
      <c r="AD119" s="84"/>
      <c r="AE119" s="84"/>
      <c r="AF119" s="84"/>
      <c r="AG119" s="84">
        <f>(AF119*$E119*$F119*$G119*$L119*$AG$11)</f>
        <v>0</v>
      </c>
      <c r="AH119" s="84"/>
      <c r="AI119" s="84"/>
      <c r="AJ119" s="86"/>
      <c r="AK119" s="84">
        <f>(AJ119*$E119*$F119*$G119*$L119*$AK$11)</f>
        <v>0</v>
      </c>
      <c r="AL119" s="84"/>
      <c r="AM119" s="85">
        <f>(AL119*$E119*$F119*$G119*$L119*$AM$11)</f>
        <v>0</v>
      </c>
      <c r="AN119" s="84"/>
      <c r="AO119" s="84">
        <f>(AN119*$E119*$F119*$G119*$L119*$AO$11)</f>
        <v>0</v>
      </c>
      <c r="AP119" s="84"/>
      <c r="AQ119" s="84">
        <f>(AP119*$E119*$F119*$G119*$M119*$AQ$11)</f>
        <v>0</v>
      </c>
      <c r="AR119" s="90"/>
      <c r="AS119" s="84">
        <f>(AR119*$E119*$F119*$G119*$M119*$AS$11)</f>
        <v>0</v>
      </c>
      <c r="AT119" s="84"/>
      <c r="AU119" s="89">
        <f>(AT119*$E119*$F119*$G119*$M119*$AU$11)</f>
        <v>0</v>
      </c>
      <c r="AV119" s="84"/>
      <c r="AW119" s="84">
        <f>(AV119*$E119*$F119*$G119*$L119*$AW$11)</f>
        <v>0</v>
      </c>
      <c r="AX119" s="84">
        <v>0</v>
      </c>
      <c r="AY119" s="84">
        <f>(AX119*$E119*$F119*$G119*$L119*$AY$11)</f>
        <v>0</v>
      </c>
      <c r="AZ119" s="84"/>
      <c r="BA119" s="84">
        <f>(AZ119*$E119*$F119*$G119*$L119*$BA$11)</f>
        <v>0</v>
      </c>
      <c r="BB119" s="84"/>
      <c r="BC119" s="84">
        <f>(BB119*$E119*$F119*$G119*$L119*$BC$11)</f>
        <v>0</v>
      </c>
      <c r="BD119" s="84"/>
      <c r="BE119" s="85">
        <f>(BD119*$E119*$F119*$G119*$L119*$BE$11)</f>
        <v>0</v>
      </c>
      <c r="BF119" s="84"/>
      <c r="BG119" s="85">
        <f>(BF119*$E119*$F119*$G119*$L119*$BG$11)</f>
        <v>0</v>
      </c>
      <c r="BH119" s="84"/>
      <c r="BI119" s="84">
        <f>(BH119*$E119*$F119*$G119*$L119*$BI$11)</f>
        <v>0</v>
      </c>
      <c r="BJ119" s="84">
        <v>5</v>
      </c>
      <c r="BK119" s="84">
        <f>(BJ119*$E119*$F119*$G119*$M119*$BK$11)</f>
        <v>371928.01800000004</v>
      </c>
      <c r="BL119" s="84"/>
      <c r="BM119" s="84">
        <f>(BL119*$E119*$F119*$G119*$M119*$BM$11)</f>
        <v>0</v>
      </c>
      <c r="BN119" s="84"/>
      <c r="BO119" s="85">
        <f>(BN119*$E119*$F119*$G119*$M119*$BO$11)</f>
        <v>0</v>
      </c>
      <c r="BP119" s="84"/>
      <c r="BQ119" s="84">
        <f>(BP119*$E119*$F119*$G119*$M119*$BQ$11)</f>
        <v>0</v>
      </c>
      <c r="BR119" s="84"/>
      <c r="BS119" s="84">
        <f>(BR119*$E119*$F119*$G119*$M119*$BS$11)</f>
        <v>0</v>
      </c>
      <c r="BT119" s="84"/>
      <c r="BU119" s="85">
        <f>(BT119*$E119*$F119*$G119*$M119*$BU$11)</f>
        <v>0</v>
      </c>
      <c r="BV119" s="84"/>
      <c r="BW119" s="89">
        <f>(BV119*$E119*$F119*$G119*$M119*$BW$11)</f>
        <v>0</v>
      </c>
      <c r="BX119" s="84"/>
      <c r="BY119" s="84">
        <f>(BX119*$E119*$F119*$G119*$L119*$BY$11)</f>
        <v>0</v>
      </c>
      <c r="BZ119" s="84"/>
      <c r="CA119" s="84">
        <f>(BZ119*$E119*$F119*$G119*$L119*$CA$11)</f>
        <v>0</v>
      </c>
      <c r="CB119" s="84"/>
      <c r="CC119" s="84">
        <f>(CB119*$E119*$F119*$G119*$L119*$CC$11)</f>
        <v>0</v>
      </c>
      <c r="CD119" s="84"/>
      <c r="CE119" s="84">
        <f>(CD119*$E119*$F119*$G119*$M119*$CE$11)</f>
        <v>0</v>
      </c>
      <c r="CF119" s="84"/>
      <c r="CG119" s="84"/>
      <c r="CH119" s="84"/>
      <c r="CI119" s="85">
        <f>(CH119*$E119*$F119*$G119*$L119*$CI$11)</f>
        <v>0</v>
      </c>
      <c r="CJ119" s="84"/>
      <c r="CK119" s="85">
        <f>(CJ119*$E119*$F119*$G119*$L119*$CK$11)</f>
        <v>0</v>
      </c>
      <c r="CL119" s="84"/>
      <c r="CM119" s="84">
        <f>(CL119*$E119*$F119*$G119*$L119*$CM$11)</f>
        <v>0</v>
      </c>
      <c r="CN119" s="84"/>
      <c r="CO119" s="84">
        <f>(CN119*$E119*$F119*$G119*$L119*$CO$11)</f>
        <v>0</v>
      </c>
      <c r="CP119" s="84"/>
      <c r="CQ119" s="84">
        <f>(CP119*$E119*$F119*$G119*$L119*$CQ$11)</f>
        <v>0</v>
      </c>
      <c r="CR119" s="84"/>
      <c r="CS119" s="84">
        <f>(CR119*$E119*$F119*$G119*$M119*$CS$11)</f>
        <v>0</v>
      </c>
      <c r="CT119" s="84"/>
      <c r="CU119" s="84">
        <f>(CT119*$E119*$F119*$G119*$M119*$CU$11)</f>
        <v>0</v>
      </c>
      <c r="CV119" s="84"/>
      <c r="CW119" s="84">
        <f>(CV119*$E119*$F119*$G119*$M119*$CW$11)</f>
        <v>0</v>
      </c>
      <c r="CX119" s="90"/>
      <c r="CY119" s="84">
        <f>(CX119*$E119*$F119*$G119*$M119*$CY$11)</f>
        <v>0</v>
      </c>
      <c r="CZ119" s="84"/>
      <c r="DA119" s="89">
        <f t="shared" si="324"/>
        <v>0</v>
      </c>
      <c r="DB119" s="84"/>
      <c r="DC119" s="84">
        <f>(DB119*$E119*$F119*$G119*$M119*$DC$11)</f>
        <v>0</v>
      </c>
      <c r="DD119" s="91"/>
      <c r="DE119" s="84">
        <f>(DD119*$E119*$F119*$G119*$M119*$DE$11)</f>
        <v>0</v>
      </c>
      <c r="DF119" s="84"/>
      <c r="DG119" s="84">
        <f>(DF119*$E119*$F119*$G119*$M119*$DG$11)</f>
        <v>0</v>
      </c>
      <c r="DH119" s="84"/>
      <c r="DI119" s="84">
        <f>(DH119*$E119*$F119*$G119*$N119*$DI$11)</f>
        <v>0</v>
      </c>
      <c r="DJ119" s="84">
        <v>1</v>
      </c>
      <c r="DK119" s="92">
        <f>(DJ119*$E119*$F119*$G119*$O119*$DK$11)</f>
        <v>103447.51150000001</v>
      </c>
      <c r="DL119" s="89"/>
      <c r="DM119" s="89"/>
      <c r="DN119" s="85">
        <f t="shared" si="325"/>
        <v>51</v>
      </c>
      <c r="DO119" s="85">
        <f t="shared" si="326"/>
        <v>3636763.6825000006</v>
      </c>
    </row>
    <row r="120" spans="1:119" ht="15.75" customHeight="1" x14ac:dyDescent="0.25">
      <c r="A120" s="73"/>
      <c r="B120" s="78">
        <v>92</v>
      </c>
      <c r="C120" s="79" t="s">
        <v>326</v>
      </c>
      <c r="D120" s="109" t="s">
        <v>327</v>
      </c>
      <c r="E120" s="74">
        <v>25969</v>
      </c>
      <c r="F120" s="81">
        <v>0.84</v>
      </c>
      <c r="G120" s="76">
        <v>1</v>
      </c>
      <c r="H120" s="77"/>
      <c r="I120" s="77"/>
      <c r="J120" s="77"/>
      <c r="K120" s="51"/>
      <c r="L120" s="82">
        <v>1.4</v>
      </c>
      <c r="M120" s="82">
        <v>1.68</v>
      </c>
      <c r="N120" s="82">
        <v>2.23</v>
      </c>
      <c r="O120" s="83">
        <v>2.57</v>
      </c>
      <c r="P120" s="84">
        <v>28</v>
      </c>
      <c r="Q120" s="84">
        <f>(P120*$E120*$F120*$G120*$L120*$Q$11)</f>
        <v>940617.95520000008</v>
      </c>
      <c r="R120" s="84">
        <v>25</v>
      </c>
      <c r="S120" s="84">
        <f>(R120*$E120*$F120*$G120*$L120*$S$11)</f>
        <v>839837.46000000008</v>
      </c>
      <c r="T120" s="84">
        <v>90</v>
      </c>
      <c r="U120" s="84">
        <f>(T120*$E120*$F120*$G120*$L120*$U$11)</f>
        <v>3435698.6999999993</v>
      </c>
      <c r="V120" s="84"/>
      <c r="W120" s="85">
        <f>(V120*$E120*$F120*$G120*$L120*$W$11)</f>
        <v>0</v>
      </c>
      <c r="X120" s="84"/>
      <c r="Y120" s="84">
        <f>(X120*$E120*$F120*$G120*$L120*$Y$11)</f>
        <v>0</v>
      </c>
      <c r="Z120" s="84"/>
      <c r="AA120" s="84"/>
      <c r="AB120" s="84"/>
      <c r="AC120" s="84">
        <f>(AB120*$E120*$F120*$G120*$L120*$AC$11)</f>
        <v>0</v>
      </c>
      <c r="AD120" s="84"/>
      <c r="AE120" s="84"/>
      <c r="AF120" s="84">
        <v>50</v>
      </c>
      <c r="AG120" s="84">
        <f>(AF120*$E120*$F120*$G120*$L120*$AG$11)</f>
        <v>1679674.9200000002</v>
      </c>
      <c r="AH120" s="84"/>
      <c r="AI120" s="84"/>
      <c r="AJ120" s="86"/>
      <c r="AK120" s="84">
        <f>(AJ120*$E120*$F120*$G120*$L120*$AK$11)</f>
        <v>0</v>
      </c>
      <c r="AL120" s="84">
        <v>3</v>
      </c>
      <c r="AM120" s="85">
        <f>(AL120*$E120*$F120*$G120*$L120*$AM$11)</f>
        <v>100780.4952</v>
      </c>
      <c r="AN120" s="84"/>
      <c r="AO120" s="84">
        <f>(AN120*$E120*$F120*$G120*$L120*$AO$11)</f>
        <v>0</v>
      </c>
      <c r="AP120" s="84"/>
      <c r="AQ120" s="84">
        <f>(AP120*$E120*$F120*$G120*$M120*$AQ$11)</f>
        <v>0</v>
      </c>
      <c r="AR120" s="90"/>
      <c r="AS120" s="84">
        <f>(AR120*$E120*$F120*$G120*$M120*$AS$11)</f>
        <v>0</v>
      </c>
      <c r="AT120" s="84">
        <v>7</v>
      </c>
      <c r="AU120" s="89">
        <f>(AT120*$E120*$F120*$G120*$M120*$AU$11)</f>
        <v>282185.38656000001</v>
      </c>
      <c r="AV120" s="84"/>
      <c r="AW120" s="84">
        <f>(AV120*$E120*$F120*$G120*$L120*$AW$11)</f>
        <v>0</v>
      </c>
      <c r="AX120" s="84"/>
      <c r="AY120" s="84">
        <f>(AX120*$E120*$F120*$G120*$L120*$AY$11)</f>
        <v>0</v>
      </c>
      <c r="AZ120" s="84"/>
      <c r="BA120" s="84">
        <f>(AZ120*$E120*$F120*$G120*$L120*$BA$11)</f>
        <v>0</v>
      </c>
      <c r="BB120" s="84"/>
      <c r="BC120" s="84">
        <f>(BB120*$E120*$F120*$G120*$L120*$BC$11)</f>
        <v>0</v>
      </c>
      <c r="BD120" s="84"/>
      <c r="BE120" s="85">
        <f>(BD120*$E120*$F120*$G120*$L120*$BE$11)</f>
        <v>0</v>
      </c>
      <c r="BF120" s="84"/>
      <c r="BG120" s="85">
        <f>(BF120*$E120*$F120*$G120*$L120*$BG$11)</f>
        <v>0</v>
      </c>
      <c r="BH120" s="84"/>
      <c r="BI120" s="84">
        <f>(BH120*$E120*$F120*$G120*$L120*$BI$11)</f>
        <v>0</v>
      </c>
      <c r="BJ120" s="84">
        <v>8</v>
      </c>
      <c r="BK120" s="84">
        <f>(BJ120*$E120*$F120*$G120*$M120*$BK$11)</f>
        <v>322497.58464000002</v>
      </c>
      <c r="BL120" s="84"/>
      <c r="BM120" s="84">
        <f>(BL120*$E120*$F120*$G120*$M120*$BM$11)</f>
        <v>0</v>
      </c>
      <c r="BN120" s="84"/>
      <c r="BO120" s="85">
        <f>(BN120*$E120*$F120*$G120*$M120*$BO$11)</f>
        <v>0</v>
      </c>
      <c r="BP120" s="84">
        <v>4</v>
      </c>
      <c r="BQ120" s="84">
        <f>(BP120*$E120*$F120*$G120*$M120*$BQ$11)</f>
        <v>146589.8112</v>
      </c>
      <c r="BR120" s="84">
        <v>2</v>
      </c>
      <c r="BS120" s="84">
        <f>(BR120*$E120*$F120*$G120*$M120*$BS$11)</f>
        <v>65965.415040000007</v>
      </c>
      <c r="BT120" s="84">
        <v>7</v>
      </c>
      <c r="BU120" s="85">
        <f>(BT120*$E120*$F120*$G120*$M120*$BU$11)</f>
        <v>307838.60352</v>
      </c>
      <c r="BV120" s="84">
        <v>2</v>
      </c>
      <c r="BW120" s="89">
        <f>(BV120*$E120*$F120*$G120*$M120*$BW$11)</f>
        <v>87953.886719999995</v>
      </c>
      <c r="BX120" s="84"/>
      <c r="BY120" s="84">
        <f>(BX120*$E120*$F120*$G120*$L120*$BY$11)</f>
        <v>0</v>
      </c>
      <c r="BZ120" s="84"/>
      <c r="CA120" s="84">
        <f>(BZ120*$E120*$F120*$G120*$L120*$CA$11)</f>
        <v>0</v>
      </c>
      <c r="CB120" s="84"/>
      <c r="CC120" s="84">
        <f>(CB120*$E120*$F120*$G120*$L120*$CC$11)</f>
        <v>0</v>
      </c>
      <c r="CD120" s="84">
        <v>16</v>
      </c>
      <c r="CE120" s="84">
        <f>(CD120*$E120*$F120*$G120*$M120*$CE$11)</f>
        <v>586359.24479999999</v>
      </c>
      <c r="CF120" s="84"/>
      <c r="CG120" s="84"/>
      <c r="CH120" s="84"/>
      <c r="CI120" s="85">
        <f>(CH120*$E120*$F120*$G120*$L120*$CI$11)</f>
        <v>0</v>
      </c>
      <c r="CJ120" s="84"/>
      <c r="CK120" s="85">
        <f>(CJ120*$E120*$F120*$G120*$L120*$CK$11)</f>
        <v>0</v>
      </c>
      <c r="CL120" s="84">
        <v>9</v>
      </c>
      <c r="CM120" s="84">
        <f>(CL120*$E120*$F120*$G120*$L120*$CM$11)</f>
        <v>274855.89599999995</v>
      </c>
      <c r="CN120" s="84">
        <v>3</v>
      </c>
      <c r="CO120" s="84">
        <f>(CN120*$E120*$F120*$G120*$L120*$CO$11)</f>
        <v>91618.631999999998</v>
      </c>
      <c r="CP120" s="84"/>
      <c r="CQ120" s="84">
        <f>(CP120*$E120*$F120*$G120*$L120*$CQ$11)</f>
        <v>0</v>
      </c>
      <c r="CR120" s="84">
        <v>8</v>
      </c>
      <c r="CS120" s="84">
        <f>(CR120*$E120*$F120*$G120*$M120*$CS$11)</f>
        <v>293179.62239999999</v>
      </c>
      <c r="CT120" s="84">
        <v>10</v>
      </c>
      <c r="CU120" s="84">
        <f>(CT120*$E120*$F120*$G120*$M120*$CU$11)</f>
        <v>366474.52799999999</v>
      </c>
      <c r="CV120" s="84">
        <v>24</v>
      </c>
      <c r="CW120" s="84">
        <f>(CV120*$E120*$F120*$G120*$M120*$CW$11)</f>
        <v>879538.86719999998</v>
      </c>
      <c r="CX120" s="90"/>
      <c r="CY120" s="84">
        <f>(CX120*$E120*$F120*$G120*$M120*$CY$11)</f>
        <v>0</v>
      </c>
      <c r="CZ120" s="84"/>
      <c r="DA120" s="89">
        <f t="shared" si="324"/>
        <v>0</v>
      </c>
      <c r="DB120" s="84"/>
      <c r="DC120" s="84">
        <f>(DB120*$E120*$F120*$G120*$M120*$DC$11)</f>
        <v>0</v>
      </c>
      <c r="DD120" s="91"/>
      <c r="DE120" s="84">
        <f>(DD120*$E120*$F120*$G120*$M120*$DE$11)</f>
        <v>0</v>
      </c>
      <c r="DF120" s="84">
        <v>5</v>
      </c>
      <c r="DG120" s="84">
        <f>(DF120*$E120*$F120*$G120*$M120*$DG$11)</f>
        <v>183237.264</v>
      </c>
      <c r="DH120" s="84"/>
      <c r="DI120" s="84">
        <f>(DH120*$E120*$F120*$G120*$N120*$DI$11)</f>
        <v>0</v>
      </c>
      <c r="DJ120" s="84"/>
      <c r="DK120" s="92">
        <f>(DJ120*$E120*$F120*$G120*$O120*$DK$11)</f>
        <v>0</v>
      </c>
      <c r="DL120" s="89"/>
      <c r="DM120" s="89"/>
      <c r="DN120" s="85">
        <f t="shared" si="325"/>
        <v>301</v>
      </c>
      <c r="DO120" s="85">
        <f t="shared" si="326"/>
        <v>10884904.272479998</v>
      </c>
    </row>
    <row r="121" spans="1:119" ht="32.25" customHeight="1" x14ac:dyDescent="0.25">
      <c r="A121" s="73"/>
      <c r="B121" s="78">
        <v>93</v>
      </c>
      <c r="C121" s="79" t="s">
        <v>328</v>
      </c>
      <c r="D121" s="109" t="s">
        <v>329</v>
      </c>
      <c r="E121" s="74">
        <v>25969</v>
      </c>
      <c r="F121" s="81">
        <v>1.33</v>
      </c>
      <c r="G121" s="76">
        <v>1</v>
      </c>
      <c r="H121" s="77"/>
      <c r="I121" s="77"/>
      <c r="J121" s="77"/>
      <c r="K121" s="51"/>
      <c r="L121" s="82">
        <v>1.4</v>
      </c>
      <c r="M121" s="82">
        <v>1.68</v>
      </c>
      <c r="N121" s="82">
        <v>2.23</v>
      </c>
      <c r="O121" s="83">
        <v>2.57</v>
      </c>
      <c r="P121" s="84">
        <v>190</v>
      </c>
      <c r="Q121" s="84">
        <f>(P121*$E121*$F121*$G121*$L121*$Q$11)</f>
        <v>10106044.102000002</v>
      </c>
      <c r="R121" s="84">
        <v>21</v>
      </c>
      <c r="S121" s="84">
        <f>(R121*$E121*$F121*$G121*$L121*$S$11)</f>
        <v>1116983.8218</v>
      </c>
      <c r="T121" s="84">
        <v>5</v>
      </c>
      <c r="U121" s="84">
        <f>(T121*$E121*$F121*$G121*$L121*$U$11)</f>
        <v>302214.23749999999</v>
      </c>
      <c r="V121" s="84"/>
      <c r="W121" s="85">
        <f>(V121*$E121*$F121*$G121*$L121*$W$11)</f>
        <v>0</v>
      </c>
      <c r="X121" s="84"/>
      <c r="Y121" s="84">
        <f>(X121*$E121*$F121*$G121*$L121*$Y$11)</f>
        <v>0</v>
      </c>
      <c r="Z121" s="84"/>
      <c r="AA121" s="84"/>
      <c r="AB121" s="84"/>
      <c r="AC121" s="84">
        <f>(AB121*$E121*$F121*$G121*$L121*$AC$11)</f>
        <v>0</v>
      </c>
      <c r="AD121" s="84"/>
      <c r="AE121" s="84"/>
      <c r="AF121" s="84">
        <v>8</v>
      </c>
      <c r="AG121" s="84">
        <f>(AF121*$E121*$F121*$G121*$L121*$AG$11)</f>
        <v>425517.64640000009</v>
      </c>
      <c r="AH121" s="84"/>
      <c r="AI121" s="84"/>
      <c r="AJ121" s="86"/>
      <c r="AK121" s="84">
        <f>(AJ121*$E121*$F121*$G121*$L121*$AK$11)</f>
        <v>0</v>
      </c>
      <c r="AL121" s="84"/>
      <c r="AM121" s="85">
        <f>(AL121*$E121*$F121*$G121*$L121*$AM$11)</f>
        <v>0</v>
      </c>
      <c r="AN121" s="84"/>
      <c r="AO121" s="84">
        <f>(AN121*$E121*$F121*$G121*$L121*$AO$11)</f>
        <v>0</v>
      </c>
      <c r="AP121" s="84">
        <v>20</v>
      </c>
      <c r="AQ121" s="84">
        <f>(AP121*$E121*$F121*$G121*$M121*$AQ$11)</f>
        <v>1276552.9392000001</v>
      </c>
      <c r="AR121" s="90"/>
      <c r="AS121" s="84">
        <f>(AR121*$E121*$F121*$G121*$M121*$AS$11)</f>
        <v>0</v>
      </c>
      <c r="AT121" s="84">
        <v>3</v>
      </c>
      <c r="AU121" s="89">
        <f>(AT121*$E121*$F121*$G121*$M121*$AU$11)</f>
        <v>191482.94088000001</v>
      </c>
      <c r="AV121" s="84"/>
      <c r="AW121" s="84">
        <f>(AV121*$E121*$F121*$G121*$L121*$AW$11)</f>
        <v>0</v>
      </c>
      <c r="AX121" s="84">
        <v>0</v>
      </c>
      <c r="AY121" s="84">
        <f>(AX121*$E121*$F121*$G121*$L121*$AY$11)</f>
        <v>0</v>
      </c>
      <c r="AZ121" s="84"/>
      <c r="BA121" s="84">
        <f>(AZ121*$E121*$F121*$G121*$L121*$BA$11)</f>
        <v>0</v>
      </c>
      <c r="BB121" s="84"/>
      <c r="BC121" s="84">
        <f>(BB121*$E121*$F121*$G121*$L121*$BC$11)</f>
        <v>0</v>
      </c>
      <c r="BD121" s="84"/>
      <c r="BE121" s="85">
        <f>(BD121*$E121*$F121*$G121*$L121*$BE$11)</f>
        <v>0</v>
      </c>
      <c r="BF121" s="84"/>
      <c r="BG121" s="85">
        <f>(BF121*$E121*$F121*$G121*$L121*$BG$11)</f>
        <v>0</v>
      </c>
      <c r="BH121" s="84"/>
      <c r="BI121" s="84">
        <f>(BH121*$E121*$F121*$G121*$L121*$BI$11)</f>
        <v>0</v>
      </c>
      <c r="BJ121" s="84">
        <v>9</v>
      </c>
      <c r="BK121" s="84">
        <f>(BJ121*$E121*$F121*$G121*$M121*$BK$11)</f>
        <v>574448.82264000003</v>
      </c>
      <c r="BL121" s="84"/>
      <c r="BM121" s="84">
        <f>(BL121*$E121*$F121*$G121*$M121*$BM$11)</f>
        <v>0</v>
      </c>
      <c r="BN121" s="84"/>
      <c r="BO121" s="85">
        <f>(BN121*$E121*$F121*$G121*$M121*$BO$11)</f>
        <v>0</v>
      </c>
      <c r="BP121" s="84"/>
      <c r="BQ121" s="84">
        <f>(BP121*$E121*$F121*$G121*$M121*$BQ$11)</f>
        <v>0</v>
      </c>
      <c r="BR121" s="84"/>
      <c r="BS121" s="84">
        <f>(BR121*$E121*$F121*$G121*$M121*$BS$11)</f>
        <v>0</v>
      </c>
      <c r="BT121" s="84"/>
      <c r="BU121" s="85">
        <f>(BT121*$E121*$F121*$G121*$M121*$BU$11)</f>
        <v>0</v>
      </c>
      <c r="BV121" s="84">
        <v>2</v>
      </c>
      <c r="BW121" s="89">
        <f>(BV121*$E121*$F121*$G121*$M121*$BW$11)</f>
        <v>139260.32064000002</v>
      </c>
      <c r="BX121" s="84"/>
      <c r="BY121" s="84">
        <f>(BX121*$E121*$F121*$G121*$L121*$BY$11)</f>
        <v>0</v>
      </c>
      <c r="BZ121" s="84"/>
      <c r="CA121" s="84">
        <f>(BZ121*$E121*$F121*$G121*$L121*$CA$11)</f>
        <v>0</v>
      </c>
      <c r="CB121" s="84"/>
      <c r="CC121" s="84">
        <f>(CB121*$E121*$F121*$G121*$L121*$CC$11)</f>
        <v>0</v>
      </c>
      <c r="CD121" s="84"/>
      <c r="CE121" s="84">
        <f>(CD121*$E121*$F121*$G121*$M121*$CE$11)</f>
        <v>0</v>
      </c>
      <c r="CF121" s="84"/>
      <c r="CG121" s="84"/>
      <c r="CH121" s="84"/>
      <c r="CI121" s="85">
        <f>(CH121*$E121*$F121*$G121*$L121*$CI$11)</f>
        <v>0</v>
      </c>
      <c r="CJ121" s="84"/>
      <c r="CK121" s="85">
        <f>(CJ121*$E121*$F121*$G121*$L121*$CK$11)</f>
        <v>0</v>
      </c>
      <c r="CL121" s="84">
        <v>2</v>
      </c>
      <c r="CM121" s="84">
        <f>(CL121*$E121*$F121*$G121*$L121*$CM$11)</f>
        <v>96708.556000000011</v>
      </c>
      <c r="CN121" s="84"/>
      <c r="CO121" s="84">
        <f>(CN121*$E121*$F121*$G121*$L121*$CO$11)</f>
        <v>0</v>
      </c>
      <c r="CP121" s="84"/>
      <c r="CQ121" s="84">
        <f>(CP121*$E121*$F121*$G121*$L121*$CQ$11)</f>
        <v>0</v>
      </c>
      <c r="CR121" s="84">
        <v>2</v>
      </c>
      <c r="CS121" s="84">
        <f>(CR121*$E121*$F121*$G121*$M121*$CS$11)</f>
        <v>116050.26720000002</v>
      </c>
      <c r="CT121" s="84"/>
      <c r="CU121" s="84">
        <f>(CT121*$E121*$F121*$G121*$M121*$CU$11)</f>
        <v>0</v>
      </c>
      <c r="CV121" s="84">
        <v>12</v>
      </c>
      <c r="CW121" s="84">
        <f>(CV121*$E121*$F121*$G121*$M121*$CW$11)</f>
        <v>696301.60320000001</v>
      </c>
      <c r="CX121" s="90"/>
      <c r="CY121" s="84">
        <f>(CX121*$E121*$F121*$G121*$M121*$CY$11)</f>
        <v>0</v>
      </c>
      <c r="CZ121" s="84"/>
      <c r="DA121" s="89">
        <f t="shared" si="324"/>
        <v>0</v>
      </c>
      <c r="DB121" s="84"/>
      <c r="DC121" s="84">
        <f>(DB121*$E121*$F121*$G121*$M121*$DC$11)</f>
        <v>0</v>
      </c>
      <c r="DD121" s="91"/>
      <c r="DE121" s="84">
        <f>(DD121*$E121*$F121*$G121*$M121*$DE$11)</f>
        <v>0</v>
      </c>
      <c r="DF121" s="84"/>
      <c r="DG121" s="84">
        <f>(DF121*$E121*$F121*$G121*$M121*$DG$11)</f>
        <v>0</v>
      </c>
      <c r="DH121" s="84"/>
      <c r="DI121" s="84">
        <f>(DH121*$E121*$F121*$G121*$N121*$DI$11)</f>
        <v>0</v>
      </c>
      <c r="DJ121" s="84"/>
      <c r="DK121" s="92">
        <f>(DJ121*$E121*$F121*$G121*$O121*$DK$11)</f>
        <v>0</v>
      </c>
      <c r="DL121" s="89"/>
      <c r="DM121" s="89"/>
      <c r="DN121" s="85">
        <f t="shared" si="325"/>
        <v>274</v>
      </c>
      <c r="DO121" s="85">
        <f t="shared" si="326"/>
        <v>15041565.257460006</v>
      </c>
    </row>
    <row r="122" spans="1:119" ht="18.75" customHeight="1" x14ac:dyDescent="0.25">
      <c r="A122" s="73"/>
      <c r="B122" s="78">
        <v>94</v>
      </c>
      <c r="C122" s="79" t="s">
        <v>330</v>
      </c>
      <c r="D122" s="109" t="s">
        <v>331</v>
      </c>
      <c r="E122" s="74">
        <v>25969</v>
      </c>
      <c r="F122" s="81">
        <v>0.96</v>
      </c>
      <c r="G122" s="76">
        <v>1</v>
      </c>
      <c r="H122" s="140"/>
      <c r="I122" s="140"/>
      <c r="J122" s="140"/>
      <c r="K122" s="51"/>
      <c r="L122" s="82">
        <v>1.4</v>
      </c>
      <c r="M122" s="82">
        <v>1.68</v>
      </c>
      <c r="N122" s="82">
        <v>2.23</v>
      </c>
      <c r="O122" s="83">
        <v>2.57</v>
      </c>
      <c r="P122" s="84">
        <v>30</v>
      </c>
      <c r="Q122" s="84">
        <f>(P122*$E122*$F122*$G122*$L122)</f>
        <v>1047070.0799999998</v>
      </c>
      <c r="R122" s="84">
        <v>184</v>
      </c>
      <c r="S122" s="89">
        <f>(R122*$E122*$F122*$G122*$L122)</f>
        <v>6422029.824</v>
      </c>
      <c r="T122" s="84">
        <v>176</v>
      </c>
      <c r="U122" s="84">
        <f>(T122*$E122*$F122*$G122*$L122)</f>
        <v>6142811.1359999999</v>
      </c>
      <c r="V122" s="84"/>
      <c r="W122" s="84">
        <f>(V122*$E122*$F122*$G122*$L122)</f>
        <v>0</v>
      </c>
      <c r="X122" s="84"/>
      <c r="Y122" s="84">
        <f>(X122*$E122*$F122*$G122*$L122)</f>
        <v>0</v>
      </c>
      <c r="Z122" s="84"/>
      <c r="AA122" s="84"/>
      <c r="AB122" s="84"/>
      <c r="AC122" s="84">
        <f>(AB122*$E122*$F122*$G122*$L122)</f>
        <v>0</v>
      </c>
      <c r="AD122" s="84"/>
      <c r="AE122" s="84"/>
      <c r="AF122" s="84">
        <v>55</v>
      </c>
      <c r="AG122" s="84">
        <f>(AF122*$E122*$F122*$G122*$L122)</f>
        <v>1919628.4799999997</v>
      </c>
      <c r="AH122" s="84"/>
      <c r="AI122" s="84"/>
      <c r="AJ122" s="86"/>
      <c r="AK122" s="84">
        <f>(AJ122*$E122*$F122*$G122*$L122)</f>
        <v>0</v>
      </c>
      <c r="AL122" s="84">
        <v>2</v>
      </c>
      <c r="AM122" s="84">
        <f>(AL122*$E122*$F122*$G122*$L122)</f>
        <v>69804.671999999991</v>
      </c>
      <c r="AN122" s="84"/>
      <c r="AO122" s="84">
        <f>(AN122*$E122*$F122*$G122*$L122)</f>
        <v>0</v>
      </c>
      <c r="AP122" s="84">
        <v>20</v>
      </c>
      <c r="AQ122" s="85">
        <f>(AP122*$E122*$F122*$G122*$M122)</f>
        <v>837656.0639999999</v>
      </c>
      <c r="AR122" s="90"/>
      <c r="AS122" s="84">
        <f>(AR122*$E122*$F122*$G122*$M122)</f>
        <v>0</v>
      </c>
      <c r="AT122" s="84">
        <v>4</v>
      </c>
      <c r="AU122" s="89">
        <f>(AT122*$E122*$F122*$G122*$M122)</f>
        <v>167531.21279999998</v>
      </c>
      <c r="AV122" s="84"/>
      <c r="AW122" s="84">
        <f>(AV122*$E122*$F122*$G122*$L122*$AK$11)</f>
        <v>0</v>
      </c>
      <c r="AX122" s="84">
        <v>0</v>
      </c>
      <c r="AY122" s="84">
        <f>(AX122*$E122*$F122*$G122*$L122*AY$11)</f>
        <v>0</v>
      </c>
      <c r="AZ122" s="84"/>
      <c r="BA122" s="84">
        <f>(AZ122*$E122*$F122*$G122*$L122*BA$11)</f>
        <v>0</v>
      </c>
      <c r="BB122" s="84"/>
      <c r="BC122" s="84">
        <f>(BB122*$E122*$F122*$G122*$L122)</f>
        <v>0</v>
      </c>
      <c r="BD122" s="84"/>
      <c r="BE122" s="84">
        <f t="shared" ref="BE122" si="327">(BD122*$E122*$F122*$G122*$L122)</f>
        <v>0</v>
      </c>
      <c r="BF122" s="84"/>
      <c r="BG122" s="84"/>
      <c r="BH122" s="84">
        <v>6</v>
      </c>
      <c r="BI122" s="84">
        <f>(BH122*$E122*$F122*$G122*$L122)</f>
        <v>209414.016</v>
      </c>
      <c r="BJ122" s="84">
        <v>75</v>
      </c>
      <c r="BK122" s="84">
        <f>(BJ122*$E122*$F122*$G122*$M122)</f>
        <v>3141210.2399999998</v>
      </c>
      <c r="BL122" s="84">
        <v>25</v>
      </c>
      <c r="BM122" s="84">
        <f>(BL122*$E122*$F122*$G122*$M122)</f>
        <v>1047070.08</v>
      </c>
      <c r="BN122" s="84"/>
      <c r="BO122" s="84">
        <f>(BN122*$E122*$F122*$G122*$M122)</f>
        <v>0</v>
      </c>
      <c r="BP122" s="84">
        <v>6</v>
      </c>
      <c r="BQ122" s="84">
        <f>(BP122*$E122*$F122*$G122*$M122)</f>
        <v>251296.8192</v>
      </c>
      <c r="BR122" s="84">
        <v>6</v>
      </c>
      <c r="BS122" s="84">
        <f>(BR122*$E122*$F122*$G122*$M122)</f>
        <v>251296.8192</v>
      </c>
      <c r="BT122" s="84">
        <v>12</v>
      </c>
      <c r="BU122" s="84">
        <f>(BT122*$E122*$F122*$G122*$M122)</f>
        <v>502593.6384</v>
      </c>
      <c r="BV122" s="84">
        <v>35</v>
      </c>
      <c r="BW122" s="89">
        <f>(BV122*$E122*$F122*$G122*$M122)</f>
        <v>1465898.112</v>
      </c>
      <c r="BX122" s="84"/>
      <c r="BY122" s="84">
        <f>(BX122*$E122*$F122*$G122*$L122)</f>
        <v>0</v>
      </c>
      <c r="BZ122" s="84"/>
      <c r="CA122" s="85">
        <f>(BZ122*$E122*$F122*$G122*$L122)</f>
        <v>0</v>
      </c>
      <c r="CB122" s="84"/>
      <c r="CC122" s="84">
        <f>(CB122*$E122*$F122*$G122*$L122)</f>
        <v>0</v>
      </c>
      <c r="CD122" s="84">
        <v>10</v>
      </c>
      <c r="CE122" s="84">
        <f>(CD122*$E122*$F122*$G122*$M122)</f>
        <v>418828.03199999995</v>
      </c>
      <c r="CF122" s="84"/>
      <c r="CG122" s="84"/>
      <c r="CH122" s="84"/>
      <c r="CI122" s="84">
        <f>(CH122*$E122*$F122*$G122*$L122)</f>
        <v>0</v>
      </c>
      <c r="CJ122" s="84"/>
      <c r="CK122" s="84">
        <f>(CJ122*$E122*$F122*$G122*$L122)</f>
        <v>0</v>
      </c>
      <c r="CL122" s="84">
        <v>12</v>
      </c>
      <c r="CM122" s="84">
        <f>(CL122*$E122*$F122*$G122*$L122)</f>
        <v>418828.03200000001</v>
      </c>
      <c r="CN122" s="84">
        <v>1</v>
      </c>
      <c r="CO122" s="84">
        <f>(CN122*$E122*$F122*$G122*$L122)</f>
        <v>34902.335999999996</v>
      </c>
      <c r="CP122" s="84">
        <v>8</v>
      </c>
      <c r="CQ122" s="84">
        <f>(CP122*$E122*$F122*$G122*$L122)</f>
        <v>279218.68799999997</v>
      </c>
      <c r="CR122" s="84">
        <v>30</v>
      </c>
      <c r="CS122" s="84">
        <f>(CR122*$E122*$F122*$G122*$M122)</f>
        <v>1256484.0959999999</v>
      </c>
      <c r="CT122" s="84"/>
      <c r="CU122" s="84">
        <f>(CT122*$E122*$F122*$G122*$M122)</f>
        <v>0</v>
      </c>
      <c r="CV122" s="84">
        <v>13</v>
      </c>
      <c r="CW122" s="84">
        <f>(CV122*$E122*$F122*$G122*$M122)</f>
        <v>544476.44160000002</v>
      </c>
      <c r="CX122" s="90"/>
      <c r="CY122" s="84">
        <f>(CX122*$E122*$F122*$G122*$M122)</f>
        <v>0</v>
      </c>
      <c r="CZ122" s="84"/>
      <c r="DA122" s="89">
        <f>(CZ122*$E122*$F122*$G122*$M122)</f>
        <v>0</v>
      </c>
      <c r="DB122" s="84"/>
      <c r="DC122" s="84"/>
      <c r="DD122" s="91"/>
      <c r="DE122" s="84">
        <f>(DD122*$E122*$F122*$G122*$M122)</f>
        <v>0</v>
      </c>
      <c r="DF122" s="84">
        <v>5</v>
      </c>
      <c r="DG122" s="84">
        <f>(DF122*$E122*$F122*$G122*$M122)</f>
        <v>209414.01599999997</v>
      </c>
      <c r="DH122" s="84"/>
      <c r="DI122" s="84">
        <f>(DH122*$E122*$F122*$G122*$N122)</f>
        <v>0</v>
      </c>
      <c r="DJ122" s="84"/>
      <c r="DK122" s="89">
        <f>(DJ122*$E122*$F122*$G122*$O122)</f>
        <v>0</v>
      </c>
      <c r="DL122" s="89"/>
      <c r="DM122" s="89"/>
      <c r="DN122" s="85">
        <f t="shared" si="325"/>
        <v>715</v>
      </c>
      <c r="DO122" s="85">
        <f t="shared" si="326"/>
        <v>26637462.835200001</v>
      </c>
    </row>
    <row r="123" spans="1:119" ht="15.75" customHeight="1" x14ac:dyDescent="0.25">
      <c r="A123" s="73"/>
      <c r="B123" s="78">
        <v>106</v>
      </c>
      <c r="C123" s="79" t="s">
        <v>332</v>
      </c>
      <c r="D123" s="109" t="s">
        <v>333</v>
      </c>
      <c r="E123" s="74">
        <v>25969</v>
      </c>
      <c r="F123" s="76">
        <v>2.2999999999999998</v>
      </c>
      <c r="G123" s="76">
        <v>1</v>
      </c>
      <c r="H123" s="77"/>
      <c r="I123" s="77"/>
      <c r="J123" s="77"/>
      <c r="K123" s="51"/>
      <c r="L123" s="82">
        <v>1.4</v>
      </c>
      <c r="M123" s="82">
        <v>1.68</v>
      </c>
      <c r="N123" s="82">
        <v>2.23</v>
      </c>
      <c r="O123" s="83">
        <v>2.57</v>
      </c>
      <c r="P123" s="84">
        <v>0</v>
      </c>
      <c r="Q123" s="84">
        <f>(P123*$E123*$F123*$G123*$L123*$Q$11)</f>
        <v>0</v>
      </c>
      <c r="R123" s="84"/>
      <c r="S123" s="84">
        <f>(R123*$E123*$F123*$G123*$L123*$S$11)</f>
        <v>0</v>
      </c>
      <c r="T123" s="84">
        <v>50</v>
      </c>
      <c r="U123" s="84">
        <f>(T123*$E123*$F123*$G123*$L123*$U$11)</f>
        <v>5226261.2499999991</v>
      </c>
      <c r="V123" s="84"/>
      <c r="W123" s="85">
        <f>(V123*$E123*$F123*$G123*$L123*$W$11)</f>
        <v>0</v>
      </c>
      <c r="X123" s="84"/>
      <c r="Y123" s="84">
        <f>(X123*$E123*$F123*$G123*$L123*$Y$11)</f>
        <v>0</v>
      </c>
      <c r="Z123" s="84"/>
      <c r="AA123" s="84"/>
      <c r="AB123" s="84"/>
      <c r="AC123" s="84">
        <f>(AB123*$E123*$F123*$G123*$L123*$AC$11)</f>
        <v>0</v>
      </c>
      <c r="AD123" s="84"/>
      <c r="AE123" s="84"/>
      <c r="AF123" s="84"/>
      <c r="AG123" s="84">
        <f>(AF123*$E123*$F123*$G123*$L123*$AG$11)</f>
        <v>0</v>
      </c>
      <c r="AH123" s="84"/>
      <c r="AI123" s="84"/>
      <c r="AJ123" s="86"/>
      <c r="AK123" s="84">
        <f>(AJ123*$E123*$F123*$G123*$L123*$AK$11)</f>
        <v>0</v>
      </c>
      <c r="AL123" s="84"/>
      <c r="AM123" s="85">
        <f>(AL123*$E123*$F123*$G123*$L123*$AM$11)</f>
        <v>0</v>
      </c>
      <c r="AN123" s="84"/>
      <c r="AO123" s="84">
        <f>(AN123*$E123*$F123*$G123*$L123*$AO$11)</f>
        <v>0</v>
      </c>
      <c r="AP123" s="84">
        <v>2</v>
      </c>
      <c r="AQ123" s="84">
        <f>(AP123*$E123*$F123*$G123*$M123*$AQ$11)</f>
        <v>220757.27519999997</v>
      </c>
      <c r="AR123" s="90"/>
      <c r="AS123" s="84">
        <f>(AR123*$E123*$F123*$G123*$M123*$AS$11)</f>
        <v>0</v>
      </c>
      <c r="AT123" s="84"/>
      <c r="AU123" s="89">
        <f>(AT123*$E123*$F123*$G123*$M123*$AU$11)</f>
        <v>0</v>
      </c>
      <c r="AV123" s="84"/>
      <c r="AW123" s="84">
        <f>(AV123*$E123*$F123*$G123*$L123*$AW$11)</f>
        <v>0</v>
      </c>
      <c r="AX123" s="84">
        <v>0</v>
      </c>
      <c r="AY123" s="84">
        <f>(AX123*$E123*$F123*$G123*$L123*$AY$11)</f>
        <v>0</v>
      </c>
      <c r="AZ123" s="84"/>
      <c r="BA123" s="84">
        <f>(AZ123*$E123*$F123*$G123*$L123*$BA$11)</f>
        <v>0</v>
      </c>
      <c r="BB123" s="84"/>
      <c r="BC123" s="84">
        <f>(BB123*$E123*$F123*$G123*$L123*$BC$11)</f>
        <v>0</v>
      </c>
      <c r="BD123" s="84"/>
      <c r="BE123" s="85">
        <f>(BD123*$E123*$F123*$G123*$L123*$BE$11)</f>
        <v>0</v>
      </c>
      <c r="BF123" s="84"/>
      <c r="BG123" s="85">
        <f>(BF123*$E123*$F123*$G123*$L123*$BG$11)</f>
        <v>0</v>
      </c>
      <c r="BH123" s="84"/>
      <c r="BI123" s="84">
        <f>(BH123*$E123*$F123*$G123*$L123*$BI$11)</f>
        <v>0</v>
      </c>
      <c r="BJ123" s="84">
        <v>20</v>
      </c>
      <c r="BK123" s="84">
        <f>(BJ123*$E123*$F123*$G123*$M123*$BK$11)</f>
        <v>2207572.7519999999</v>
      </c>
      <c r="BL123" s="84"/>
      <c r="BM123" s="84">
        <f>(BL123*$E123*$F123*$G123*$M123*$BM$11)</f>
        <v>0</v>
      </c>
      <c r="BN123" s="84"/>
      <c r="BO123" s="85">
        <f>(BN123*$E123*$F123*$G123*$M123*$BO$11)</f>
        <v>0</v>
      </c>
      <c r="BP123" s="84"/>
      <c r="BQ123" s="84">
        <f>(BP123*$E123*$F123*$G123*$M123*$BQ$11)</f>
        <v>0</v>
      </c>
      <c r="BR123" s="84"/>
      <c r="BS123" s="84">
        <f>(BR123*$E123*$F123*$G123*$M123*$BS$11)</f>
        <v>0</v>
      </c>
      <c r="BT123" s="84"/>
      <c r="BU123" s="85">
        <f>(BT123*$E123*$F123*$G123*$M123*$BU$11)</f>
        <v>0</v>
      </c>
      <c r="BV123" s="84"/>
      <c r="BW123" s="89">
        <f>(BV123*$E123*$F123*$G123*$M123*$BW$11)</f>
        <v>0</v>
      </c>
      <c r="BX123" s="84"/>
      <c r="BY123" s="84">
        <f>(BX123*$E123*$F123*$G123*$L123*$BY$11)</f>
        <v>0</v>
      </c>
      <c r="BZ123" s="84"/>
      <c r="CA123" s="84">
        <f>(BZ123*$E123*$F123*$G123*$L123*$CA$11)</f>
        <v>0</v>
      </c>
      <c r="CB123" s="84"/>
      <c r="CC123" s="84">
        <f>(CB123*$E123*$F123*$G123*$L123*$CC$11)</f>
        <v>0</v>
      </c>
      <c r="CD123" s="84"/>
      <c r="CE123" s="84">
        <f>(CD123*$E123*$F123*$G123*$M123*$CE$11)</f>
        <v>0</v>
      </c>
      <c r="CF123" s="84"/>
      <c r="CG123" s="84"/>
      <c r="CH123" s="84"/>
      <c r="CI123" s="85">
        <f>(CH123*$E123*$F123*$G123*$L123*$CI$11)</f>
        <v>0</v>
      </c>
      <c r="CJ123" s="84"/>
      <c r="CK123" s="85">
        <f>(CJ123*$E123*$F123*$G123*$L123*$CK$11)</f>
        <v>0</v>
      </c>
      <c r="CL123" s="84"/>
      <c r="CM123" s="84">
        <f>(CL123*$E123*$F123*$G123*$L123*$CM$11)</f>
        <v>0</v>
      </c>
      <c r="CN123" s="84"/>
      <c r="CO123" s="84">
        <f>(CN123*$E123*$F123*$G123*$L123*$CO$11)</f>
        <v>0</v>
      </c>
      <c r="CP123" s="84"/>
      <c r="CQ123" s="84">
        <f>(CP123*$E123*$F123*$G123*$L123*$CQ$11)</f>
        <v>0</v>
      </c>
      <c r="CR123" s="84"/>
      <c r="CS123" s="84">
        <f>(CR123*$E123*$F123*$G123*$M123*$CS$11)</f>
        <v>0</v>
      </c>
      <c r="CT123" s="84"/>
      <c r="CU123" s="84">
        <f>(CT123*$E123*$F123*$G123*$M123*$CU$11)</f>
        <v>0</v>
      </c>
      <c r="CV123" s="84"/>
      <c r="CW123" s="84">
        <f>(CV123*$E123*$F123*$G123*$M123*$CW$11)</f>
        <v>0</v>
      </c>
      <c r="CX123" s="90"/>
      <c r="CY123" s="84">
        <f>(CX123*$E123*$F123*$G123*$M123*$CY$11)</f>
        <v>0</v>
      </c>
      <c r="CZ123" s="84"/>
      <c r="DA123" s="89">
        <f>(CZ123*$E123*$F123*$G123*$M123*DA$11)</f>
        <v>0</v>
      </c>
      <c r="DB123" s="84"/>
      <c r="DC123" s="84">
        <f>(DB123*$E123*$F123*$G123*$M123*$DC$11)</f>
        <v>0</v>
      </c>
      <c r="DD123" s="91"/>
      <c r="DE123" s="84">
        <f>(DD123*$E123*$F123*$G123*$M123*$DE$11)</f>
        <v>0</v>
      </c>
      <c r="DF123" s="84"/>
      <c r="DG123" s="84">
        <f>(DF123*$E123*$F123*$G123*$M123*$DG$11)</f>
        <v>0</v>
      </c>
      <c r="DH123" s="84"/>
      <c r="DI123" s="84">
        <f>(DH123*$E123*$F123*$G123*$N123*$DI$11)</f>
        <v>0</v>
      </c>
      <c r="DJ123" s="84"/>
      <c r="DK123" s="92">
        <f>(DJ123*$E123*$F123*$G123*$O123*$DK$11)</f>
        <v>0</v>
      </c>
      <c r="DL123" s="89"/>
      <c r="DM123" s="89"/>
      <c r="DN123" s="85">
        <f t="shared" si="325"/>
        <v>72</v>
      </c>
      <c r="DO123" s="85">
        <f t="shared" si="326"/>
        <v>7654591.2771999985</v>
      </c>
    </row>
    <row r="124" spans="1:119" ht="15.75" customHeight="1" x14ac:dyDescent="0.25">
      <c r="A124" s="73"/>
      <c r="B124" s="78">
        <v>107</v>
      </c>
      <c r="C124" s="79" t="s">
        <v>334</v>
      </c>
      <c r="D124" s="109" t="s">
        <v>335</v>
      </c>
      <c r="E124" s="74">
        <v>25969</v>
      </c>
      <c r="F124" s="81">
        <v>3.16</v>
      </c>
      <c r="G124" s="76">
        <v>1</v>
      </c>
      <c r="H124" s="77"/>
      <c r="I124" s="77"/>
      <c r="J124" s="77"/>
      <c r="K124" s="51"/>
      <c r="L124" s="82">
        <v>1.4</v>
      </c>
      <c r="M124" s="82">
        <v>1.68</v>
      </c>
      <c r="N124" s="82">
        <v>2.23</v>
      </c>
      <c r="O124" s="83">
        <v>2.57</v>
      </c>
      <c r="P124" s="84">
        <v>0</v>
      </c>
      <c r="Q124" s="84">
        <f>(P124*$E124*$F124*$G124*$L124*$Q$11)</f>
        <v>0</v>
      </c>
      <c r="R124" s="84"/>
      <c r="S124" s="84">
        <f>(R124*$E124*$F124*$G124*$L124*$S$11)</f>
        <v>0</v>
      </c>
      <c r="T124" s="84"/>
      <c r="U124" s="84">
        <f>(T124*$E124*$F124*$G124*$L124*$U$11)</f>
        <v>0</v>
      </c>
      <c r="V124" s="84"/>
      <c r="W124" s="85">
        <f>(V124*$E124*$F124*$G124*$L124*$W$11)</f>
        <v>0</v>
      </c>
      <c r="X124" s="84"/>
      <c r="Y124" s="84">
        <f>(X124*$E124*$F124*$G124*$L124*$Y$11)</f>
        <v>0</v>
      </c>
      <c r="Z124" s="84"/>
      <c r="AA124" s="84"/>
      <c r="AB124" s="84"/>
      <c r="AC124" s="84">
        <f>(AB124*$E124*$F124*$G124*$L124*$AC$11)</f>
        <v>0</v>
      </c>
      <c r="AD124" s="84"/>
      <c r="AE124" s="84"/>
      <c r="AF124" s="84"/>
      <c r="AG124" s="84">
        <f>(AF124*$E124*$F124*$G124*$L124*$AG$11)</f>
        <v>0</v>
      </c>
      <c r="AH124" s="84"/>
      <c r="AI124" s="84"/>
      <c r="AJ124" s="86"/>
      <c r="AK124" s="84">
        <f>(AJ124*$E124*$F124*$G124*$L124*$AK$11)</f>
        <v>0</v>
      </c>
      <c r="AL124" s="84"/>
      <c r="AM124" s="85">
        <f>(AL124*$E124*$F124*$G124*$L124*$AM$11)</f>
        <v>0</v>
      </c>
      <c r="AN124" s="84"/>
      <c r="AO124" s="84">
        <f>(AN124*$E124*$F124*$G124*$L124*$AO$11)</f>
        <v>0</v>
      </c>
      <c r="AP124" s="84"/>
      <c r="AQ124" s="84">
        <f>(AP124*$E124*$F124*$G124*$M124*$AQ$11)</f>
        <v>0</v>
      </c>
      <c r="AR124" s="90"/>
      <c r="AS124" s="84">
        <f>(AR124*$E124*$F124*$G124*$M124*$AS$11)</f>
        <v>0</v>
      </c>
      <c r="AT124" s="84"/>
      <c r="AU124" s="89">
        <f>(AT124*$E124*$F124*$G124*$M124*$AU$11)</f>
        <v>0</v>
      </c>
      <c r="AV124" s="84"/>
      <c r="AW124" s="84">
        <f>(AV124*$E124*$F124*$G124*$L124*$AW$11)</f>
        <v>0</v>
      </c>
      <c r="AX124" s="84">
        <v>0</v>
      </c>
      <c r="AY124" s="84">
        <f>(AX124*$E124*$F124*$G124*$L124*$AY$11)</f>
        <v>0</v>
      </c>
      <c r="AZ124" s="84"/>
      <c r="BA124" s="84">
        <f>(AZ124*$E124*$F124*$G124*$L124*$BA$11)</f>
        <v>0</v>
      </c>
      <c r="BB124" s="84"/>
      <c r="BC124" s="84">
        <f>(BB124*$E124*$F124*$G124*$L124*$BC$11)</f>
        <v>0</v>
      </c>
      <c r="BD124" s="84"/>
      <c r="BE124" s="85">
        <f>(BD124*$E124*$F124*$G124*$L124*$BE$11)</f>
        <v>0</v>
      </c>
      <c r="BF124" s="84"/>
      <c r="BG124" s="85">
        <f>(BF124*$E124*$F124*$G124*$L124*$BG$11)</f>
        <v>0</v>
      </c>
      <c r="BH124" s="84"/>
      <c r="BI124" s="84">
        <f>(BH124*$E124*$F124*$G124*$L124*$BI$11)</f>
        <v>0</v>
      </c>
      <c r="BJ124" s="84">
        <v>5</v>
      </c>
      <c r="BK124" s="84">
        <f>(BJ124*$E124*$F124*$G124*$M124*$BK$11)</f>
        <v>758253.24959999998</v>
      </c>
      <c r="BL124" s="84"/>
      <c r="BM124" s="84">
        <f>(BL124*$E124*$F124*$G124*$M124*$BM$11)</f>
        <v>0</v>
      </c>
      <c r="BN124" s="84"/>
      <c r="BO124" s="85">
        <f>(BN124*$E124*$F124*$G124*$M124*$BO$11)</f>
        <v>0</v>
      </c>
      <c r="BP124" s="84"/>
      <c r="BQ124" s="84">
        <f>(BP124*$E124*$F124*$G124*$M124*$BQ$11)</f>
        <v>0</v>
      </c>
      <c r="BR124" s="84"/>
      <c r="BS124" s="84">
        <f>(BR124*$E124*$F124*$G124*$M124*$BS$11)</f>
        <v>0</v>
      </c>
      <c r="BT124" s="84"/>
      <c r="BU124" s="85">
        <f>(BT124*$E124*$F124*$G124*$M124*$BU$11)</f>
        <v>0</v>
      </c>
      <c r="BV124" s="84"/>
      <c r="BW124" s="89">
        <f>(BV124*$E124*$F124*$G124*$M124*$BW$11)</f>
        <v>0</v>
      </c>
      <c r="BX124" s="84"/>
      <c r="BY124" s="84">
        <f>(BX124*$E124*$F124*$G124*$L124*$BY$11)</f>
        <v>0</v>
      </c>
      <c r="BZ124" s="84"/>
      <c r="CA124" s="84">
        <f>(BZ124*$E124*$F124*$G124*$L124*$CA$11)</f>
        <v>0</v>
      </c>
      <c r="CB124" s="84"/>
      <c r="CC124" s="84">
        <f>(CB124*$E124*$F124*$G124*$L124*$CC$11)</f>
        <v>0</v>
      </c>
      <c r="CD124" s="84"/>
      <c r="CE124" s="84">
        <f>(CD124*$E124*$F124*$G124*$M124*$CE$11)</f>
        <v>0</v>
      </c>
      <c r="CF124" s="84"/>
      <c r="CG124" s="84"/>
      <c r="CH124" s="84"/>
      <c r="CI124" s="85">
        <f>(CH124*$E124*$F124*$G124*$L124*$CI$11)</f>
        <v>0</v>
      </c>
      <c r="CJ124" s="84"/>
      <c r="CK124" s="85">
        <f>(CJ124*$E124*$F124*$G124*$L124*$CK$11)</f>
        <v>0</v>
      </c>
      <c r="CL124" s="84"/>
      <c r="CM124" s="84">
        <f>(CL124*$E124*$F124*$G124*$L124*$CM$11)</f>
        <v>0</v>
      </c>
      <c r="CN124" s="84"/>
      <c r="CO124" s="84">
        <f>(CN124*$E124*$F124*$G124*$L124*$CO$11)</f>
        <v>0</v>
      </c>
      <c r="CP124" s="84"/>
      <c r="CQ124" s="84">
        <f>(CP124*$E124*$F124*$G124*$L124*$CQ$11)</f>
        <v>0</v>
      </c>
      <c r="CR124" s="84"/>
      <c r="CS124" s="84">
        <f>(CR124*$E124*$F124*$G124*$M124*$CS$11)</f>
        <v>0</v>
      </c>
      <c r="CT124" s="84"/>
      <c r="CU124" s="84">
        <f>(CT124*$E124*$F124*$G124*$M124*$CU$11)</f>
        <v>0</v>
      </c>
      <c r="CV124" s="84"/>
      <c r="CW124" s="84">
        <f>(CV124*$E124*$F124*$G124*$M124*$CW$11)</f>
        <v>0</v>
      </c>
      <c r="CX124" s="90"/>
      <c r="CY124" s="84">
        <f>(CX124*$E124*$F124*$G124*$M124*$CY$11)</f>
        <v>0</v>
      </c>
      <c r="CZ124" s="84"/>
      <c r="DA124" s="84"/>
      <c r="DB124" s="84"/>
      <c r="DC124" s="84">
        <f>(DB124*$E124*$F124*$G124*$M124*$DC$11)</f>
        <v>0</v>
      </c>
      <c r="DD124" s="91"/>
      <c r="DE124" s="84">
        <f>(DD124*$E124*$F124*$G124*$M124*$DE$11)</f>
        <v>0</v>
      </c>
      <c r="DF124" s="84"/>
      <c r="DG124" s="84">
        <f>(DF124*$E124*$F124*$G124*$M124*$DG$11)</f>
        <v>0</v>
      </c>
      <c r="DH124" s="84"/>
      <c r="DI124" s="84">
        <f>(DH124*$E124*$F124*$G124*$N124*$DI$11)</f>
        <v>0</v>
      </c>
      <c r="DJ124" s="84"/>
      <c r="DK124" s="92">
        <f>(DJ124*$E124*$F124*$G124*$O124*$DK$11)</f>
        <v>0</v>
      </c>
      <c r="DL124" s="89"/>
      <c r="DM124" s="89"/>
      <c r="DN124" s="85">
        <f t="shared" si="325"/>
        <v>5</v>
      </c>
      <c r="DO124" s="85">
        <f t="shared" si="326"/>
        <v>758253.24959999998</v>
      </c>
    </row>
    <row r="125" spans="1:119" ht="15.75" customHeight="1" x14ac:dyDescent="0.25">
      <c r="A125" s="73"/>
      <c r="B125" s="78">
        <v>108</v>
      </c>
      <c r="C125" s="79" t="s">
        <v>336</v>
      </c>
      <c r="D125" s="109" t="s">
        <v>337</v>
      </c>
      <c r="E125" s="74">
        <v>25969</v>
      </c>
      <c r="F125" s="81">
        <v>4.84</v>
      </c>
      <c r="G125" s="76">
        <v>1</v>
      </c>
      <c r="H125" s="77"/>
      <c r="I125" s="77"/>
      <c r="J125" s="77"/>
      <c r="K125" s="51"/>
      <c r="L125" s="82">
        <v>1.4</v>
      </c>
      <c r="M125" s="82">
        <v>1.68</v>
      </c>
      <c r="N125" s="82">
        <v>2.23</v>
      </c>
      <c r="O125" s="83">
        <v>2.57</v>
      </c>
      <c r="P125" s="84">
        <v>0</v>
      </c>
      <c r="Q125" s="84">
        <f>(P125*$E125*$F125*$G125*$L125*$Q$11)</f>
        <v>0</v>
      </c>
      <c r="R125" s="84"/>
      <c r="S125" s="84">
        <f>(R125*$E125*$F125*$G125*$L125*$S$11)</f>
        <v>0</v>
      </c>
      <c r="T125" s="84"/>
      <c r="U125" s="84">
        <f>(T125*$E125*$F125*$G125*$L125*$U$11)</f>
        <v>0</v>
      </c>
      <c r="V125" s="84"/>
      <c r="W125" s="85">
        <f>(V125*$E125*$F125*$G125*$L125*$W$11)</f>
        <v>0</v>
      </c>
      <c r="X125" s="84"/>
      <c r="Y125" s="84">
        <f>(X125*$E125*$F125*$G125*$L125*$Y$11)</f>
        <v>0</v>
      </c>
      <c r="Z125" s="84"/>
      <c r="AA125" s="84"/>
      <c r="AB125" s="84"/>
      <c r="AC125" s="84">
        <f>(AB125*$E125*$F125*$G125*$L125*$AC$11)</f>
        <v>0</v>
      </c>
      <c r="AD125" s="84"/>
      <c r="AE125" s="84"/>
      <c r="AF125" s="84"/>
      <c r="AG125" s="84">
        <f>(AF125*$E125*$F125*$G125*$L125*$AG$11)</f>
        <v>0</v>
      </c>
      <c r="AH125" s="84"/>
      <c r="AI125" s="84"/>
      <c r="AJ125" s="86"/>
      <c r="AK125" s="84">
        <f>(AJ125*$E125*$F125*$G125*$L125*$AK$11)</f>
        <v>0</v>
      </c>
      <c r="AL125" s="84"/>
      <c r="AM125" s="85">
        <f>(AL125*$E125*$F125*$G125*$L125*$AM$11)</f>
        <v>0</v>
      </c>
      <c r="AN125" s="84"/>
      <c r="AO125" s="84">
        <f>(AN125*$E125*$F125*$G125*$L125*$AO$11)</f>
        <v>0</v>
      </c>
      <c r="AP125" s="84"/>
      <c r="AQ125" s="84">
        <f>(AP125*$E125*$F125*$G125*$M125*$AQ$11)</f>
        <v>0</v>
      </c>
      <c r="AR125" s="90"/>
      <c r="AS125" s="84">
        <f>(AR125*$E125*$F125*$G125*$M125*$AS$11)</f>
        <v>0</v>
      </c>
      <c r="AT125" s="84"/>
      <c r="AU125" s="89">
        <f>(AT125*$E125*$F125*$G125*$M125*$AU$11)</f>
        <v>0</v>
      </c>
      <c r="AV125" s="84"/>
      <c r="AW125" s="84">
        <f>(AV125*$E125*$F125*$G125*$L125*$AW$11)</f>
        <v>0</v>
      </c>
      <c r="AX125" s="84">
        <v>0</v>
      </c>
      <c r="AY125" s="84">
        <f>(AX125*$E125*$F125*$G125*$L125*$AY$11)</f>
        <v>0</v>
      </c>
      <c r="AZ125" s="84"/>
      <c r="BA125" s="84">
        <f>(AZ125*$E125*$F125*$G125*$L125*$BA$11)</f>
        <v>0</v>
      </c>
      <c r="BB125" s="84"/>
      <c r="BC125" s="84">
        <f>(BB125*$E125*$F125*$G125*$L125*$BC$11)</f>
        <v>0</v>
      </c>
      <c r="BD125" s="84"/>
      <c r="BE125" s="85">
        <f>(BD125*$E125*$F125*$G125*$L125*$BE$11)</f>
        <v>0</v>
      </c>
      <c r="BF125" s="84"/>
      <c r="BG125" s="85">
        <f>(BF125*$E125*$F125*$G125*$L125*$BG$11)</f>
        <v>0</v>
      </c>
      <c r="BH125" s="84"/>
      <c r="BI125" s="84">
        <f>(BH125*$E125*$F125*$G125*$L125*$BI$11)</f>
        <v>0</v>
      </c>
      <c r="BJ125" s="84"/>
      <c r="BK125" s="84">
        <f>(BJ125*$E125*$F125*$G125*$M125*$BK$11)</f>
        <v>0</v>
      </c>
      <c r="BL125" s="84"/>
      <c r="BM125" s="84">
        <f>(BL125*$E125*$F125*$G125*$M125*$BM$11)</f>
        <v>0</v>
      </c>
      <c r="BN125" s="84"/>
      <c r="BO125" s="85">
        <f>(BN125*$E125*$F125*$G125*$M125*$BO$11)</f>
        <v>0</v>
      </c>
      <c r="BP125" s="84"/>
      <c r="BQ125" s="84">
        <f>(BP125*$E125*$F125*$G125*$M125*$BQ$11)</f>
        <v>0</v>
      </c>
      <c r="BR125" s="84"/>
      <c r="BS125" s="84">
        <f>(BR125*$E125*$F125*$G125*$M125*$BS$11)</f>
        <v>0</v>
      </c>
      <c r="BT125" s="84"/>
      <c r="BU125" s="85">
        <f>(BT125*$E125*$F125*$G125*$M125*$BU$11)</f>
        <v>0</v>
      </c>
      <c r="BV125" s="84"/>
      <c r="BW125" s="89">
        <f>(BV125*$E125*$F125*$G125*$M125*$BW$11)</f>
        <v>0</v>
      </c>
      <c r="BX125" s="84"/>
      <c r="BY125" s="84">
        <f>(BX125*$E125*$F125*$G125*$L125*$BY$11)</f>
        <v>0</v>
      </c>
      <c r="BZ125" s="84"/>
      <c r="CA125" s="84">
        <f>(BZ125*$E125*$F125*$G125*$L125*$CA$11)</f>
        <v>0</v>
      </c>
      <c r="CB125" s="84"/>
      <c r="CC125" s="84">
        <f>(CB125*$E125*$F125*$G125*$L125*$CC$11)</f>
        <v>0</v>
      </c>
      <c r="CD125" s="84"/>
      <c r="CE125" s="84">
        <f>(CD125*$E125*$F125*$G125*$M125*$CE$11)</f>
        <v>0</v>
      </c>
      <c r="CF125" s="84"/>
      <c r="CG125" s="84"/>
      <c r="CH125" s="84"/>
      <c r="CI125" s="85">
        <f>(CH125*$E125*$F125*$G125*$L125*$CI$11)</f>
        <v>0</v>
      </c>
      <c r="CJ125" s="84"/>
      <c r="CK125" s="85">
        <f>(CJ125*$E125*$F125*$G125*$L125*$CK$11)</f>
        <v>0</v>
      </c>
      <c r="CL125" s="84"/>
      <c r="CM125" s="84">
        <f>(CL125*$E125*$F125*$G125*$L125*$CM$11)</f>
        <v>0</v>
      </c>
      <c r="CN125" s="84"/>
      <c r="CO125" s="84">
        <f>(CN125*$E125*$F125*$G125*$L125*$CO$11)</f>
        <v>0</v>
      </c>
      <c r="CP125" s="84"/>
      <c r="CQ125" s="84">
        <f>(CP125*$E125*$F125*$G125*$L125*$CQ$11)</f>
        <v>0</v>
      </c>
      <c r="CR125" s="84"/>
      <c r="CS125" s="84">
        <f>(CR125*$E125*$F125*$G125*$M125*$CS$11)</f>
        <v>0</v>
      </c>
      <c r="CT125" s="84"/>
      <c r="CU125" s="84">
        <f>(CT125*$E125*$F125*$G125*$M125*$CU$11)</f>
        <v>0</v>
      </c>
      <c r="CV125" s="84"/>
      <c r="CW125" s="84">
        <f>(CV125*$E125*$F125*$G125*$M125*$CW$11)</f>
        <v>0</v>
      </c>
      <c r="CX125" s="90"/>
      <c r="CY125" s="84">
        <f>(CX125*$E125*$F125*$G125*$M125*$CY$11)</f>
        <v>0</v>
      </c>
      <c r="CZ125" s="84"/>
      <c r="DA125" s="84"/>
      <c r="DB125" s="84"/>
      <c r="DC125" s="84">
        <f>(DB125*$E125*$F125*$G125*$M125*$DC$11)</f>
        <v>0</v>
      </c>
      <c r="DD125" s="91"/>
      <c r="DE125" s="84">
        <f>(DD125*$E125*$F125*$G125*$M125*$DE$11)</f>
        <v>0</v>
      </c>
      <c r="DF125" s="84"/>
      <c r="DG125" s="84">
        <f>(DF125*$E125*$F125*$G125*$M125*$DG$11)</f>
        <v>0</v>
      </c>
      <c r="DH125" s="84"/>
      <c r="DI125" s="84">
        <f>(DH125*$E125*$F125*$G125*$N125*$DI$11)</f>
        <v>0</v>
      </c>
      <c r="DJ125" s="84"/>
      <c r="DK125" s="92">
        <f>(DJ125*$E125*$F125*$G125*$O125*$DK$11)</f>
        <v>0</v>
      </c>
      <c r="DL125" s="89"/>
      <c r="DM125" s="89"/>
      <c r="DN125" s="85">
        <f t="shared" si="325"/>
        <v>0</v>
      </c>
      <c r="DO125" s="85">
        <f t="shared" si="326"/>
        <v>0</v>
      </c>
    </row>
    <row r="126" spans="1:119" ht="30" customHeight="1" x14ac:dyDescent="0.25">
      <c r="A126" s="73"/>
      <c r="B126" s="78">
        <v>95</v>
      </c>
      <c r="C126" s="79" t="s">
        <v>338</v>
      </c>
      <c r="D126" s="109" t="s">
        <v>339</v>
      </c>
      <c r="E126" s="74">
        <v>25969</v>
      </c>
      <c r="F126" s="81">
        <v>1.02</v>
      </c>
      <c r="G126" s="76">
        <v>1</v>
      </c>
      <c r="H126" s="77"/>
      <c r="I126" s="77"/>
      <c r="J126" s="77"/>
      <c r="K126" s="51"/>
      <c r="L126" s="82">
        <v>1.4</v>
      </c>
      <c r="M126" s="82">
        <v>1.68</v>
      </c>
      <c r="N126" s="82">
        <v>2.23</v>
      </c>
      <c r="O126" s="83">
        <v>2.57</v>
      </c>
      <c r="P126" s="84">
        <v>31</v>
      </c>
      <c r="Q126" s="84">
        <f>(P126*$E126*$F126*$G126*$L126*$Q$11)</f>
        <v>1264555.2612000001</v>
      </c>
      <c r="R126" s="84">
        <v>66</v>
      </c>
      <c r="S126" s="84">
        <f>(R126*$E126*$F126*$G126*$L126*$S$11)</f>
        <v>2692278.9432000001</v>
      </c>
      <c r="T126" s="84">
        <v>24</v>
      </c>
      <c r="U126" s="84">
        <f>(T126*$E126*$F126*$G126*$L126*$U$11)</f>
        <v>1112511.96</v>
      </c>
      <c r="V126" s="84"/>
      <c r="W126" s="85">
        <f>(V126*$E126*$F126*$G126*$L126*$W$11)</f>
        <v>0</v>
      </c>
      <c r="X126" s="84"/>
      <c r="Y126" s="84">
        <f>(X126*$E126*$F126*$G126*$L126*$Y$11)</f>
        <v>0</v>
      </c>
      <c r="Z126" s="84"/>
      <c r="AA126" s="84"/>
      <c r="AB126" s="84"/>
      <c r="AC126" s="84">
        <f>(AB126*$E126*$F126*$G126*$L126*$AC$11)</f>
        <v>0</v>
      </c>
      <c r="AD126" s="84"/>
      <c r="AE126" s="84"/>
      <c r="AF126" s="84">
        <v>85</v>
      </c>
      <c r="AG126" s="84">
        <f>(AF126*$E126*$F126*$G126*$L126*$AG$11)</f>
        <v>3467328.9419999998</v>
      </c>
      <c r="AH126" s="84"/>
      <c r="AI126" s="84"/>
      <c r="AJ126" s="86"/>
      <c r="AK126" s="84">
        <f>(AJ126*$E126*$F126*$G126*$L126*$AK$11)</f>
        <v>0</v>
      </c>
      <c r="AL126" s="84">
        <v>2</v>
      </c>
      <c r="AM126" s="85">
        <f>(AL126*$E126*$F126*$G126*$L126*$AM$11)</f>
        <v>81584.210399999996</v>
      </c>
      <c r="AN126" s="84"/>
      <c r="AO126" s="84">
        <f>(AN126*$E126*$F126*$G126*$L126*$AO$11)</f>
        <v>0</v>
      </c>
      <c r="AP126" s="84">
        <v>10</v>
      </c>
      <c r="AQ126" s="84">
        <f>(AP126*$E126*$F126*$G126*$M126*$AQ$11)</f>
        <v>489505.26240000001</v>
      </c>
      <c r="AR126" s="90"/>
      <c r="AS126" s="84">
        <f>(AR126*$E126*$F126*$G126*$M126*$AS$11)</f>
        <v>0</v>
      </c>
      <c r="AT126" s="84">
        <v>6</v>
      </c>
      <c r="AU126" s="89">
        <f>(AT126*$E126*$F126*$G126*$M126*$AU$11)</f>
        <v>293703.15744000004</v>
      </c>
      <c r="AV126" s="84"/>
      <c r="AW126" s="84">
        <f>(AV126*$E126*$F126*$G126*$L126*$AW$11)</f>
        <v>0</v>
      </c>
      <c r="AX126" s="84">
        <v>0</v>
      </c>
      <c r="AY126" s="84">
        <f>(AX126*$E126*$F126*$G126*$L126*$AY$11)</f>
        <v>0</v>
      </c>
      <c r="AZ126" s="84"/>
      <c r="BA126" s="84">
        <f>(AZ126*$E126*$F126*$G126*$L126*$BA$11)</f>
        <v>0</v>
      </c>
      <c r="BB126" s="84"/>
      <c r="BC126" s="84">
        <f>(BB126*$E126*$F126*$G126*$L126*$BC$11)</f>
        <v>0</v>
      </c>
      <c r="BD126" s="84"/>
      <c r="BE126" s="85">
        <f>(BD126*$E126*$F126*$G126*$L126*$BE$11)</f>
        <v>0</v>
      </c>
      <c r="BF126" s="84"/>
      <c r="BG126" s="85">
        <f>(BF126*$E126*$F126*$G126*$L126*$BG$11)</f>
        <v>0</v>
      </c>
      <c r="BH126" s="84">
        <v>6</v>
      </c>
      <c r="BI126" s="84">
        <f>(BH126*$E126*$F126*$G126*$L126*$BI$11)</f>
        <v>267002.87039999996</v>
      </c>
      <c r="BJ126" s="84">
        <v>430</v>
      </c>
      <c r="BK126" s="84">
        <f>(BJ126*$E126*$F126*$G126*$M126*$BK$11)</f>
        <v>21048726.283200003</v>
      </c>
      <c r="BL126" s="84">
        <v>5</v>
      </c>
      <c r="BM126" s="84">
        <f>(BL126*$E126*$F126*$G126*$M126*$BM$11)</f>
        <v>222502.39199999999</v>
      </c>
      <c r="BN126" s="84"/>
      <c r="BO126" s="85">
        <f>(BN126*$E126*$F126*$G126*$M126*$BO$11)</f>
        <v>0</v>
      </c>
      <c r="BP126" s="84">
        <v>4</v>
      </c>
      <c r="BQ126" s="84">
        <f>(BP126*$E126*$F126*$G126*$M126*$BQ$11)</f>
        <v>178001.9136</v>
      </c>
      <c r="BR126" s="84">
        <v>3</v>
      </c>
      <c r="BS126" s="84">
        <f>(BR126*$E126*$F126*$G126*$M126*$BS$11)</f>
        <v>120151.29168000001</v>
      </c>
      <c r="BT126" s="84">
        <v>6</v>
      </c>
      <c r="BU126" s="85">
        <f>(BT126*$E126*$F126*$G126*$M126*$BU$11)</f>
        <v>320403.44448000001</v>
      </c>
      <c r="BV126" s="84">
        <v>35</v>
      </c>
      <c r="BW126" s="89">
        <f>(BV126*$E126*$F126*$G126*$M126*$BW$11)</f>
        <v>1869020.0928</v>
      </c>
      <c r="BX126" s="84"/>
      <c r="BY126" s="84">
        <f>(BX126*$E126*$F126*$G126*$L126*$BY$11)</f>
        <v>0</v>
      </c>
      <c r="BZ126" s="84"/>
      <c r="CA126" s="84">
        <f>(BZ126*$E126*$F126*$G126*$L126*$CA$11)</f>
        <v>0</v>
      </c>
      <c r="CB126" s="84"/>
      <c r="CC126" s="84">
        <f>(CB126*$E126*$F126*$G126*$L126*$CC$11)</f>
        <v>0</v>
      </c>
      <c r="CD126" s="84">
        <v>50</v>
      </c>
      <c r="CE126" s="84">
        <f>(CD126*$E126*$F126*$G126*$M126*$CE$11)</f>
        <v>2225023.92</v>
      </c>
      <c r="CF126" s="84"/>
      <c r="CG126" s="84"/>
      <c r="CH126" s="84"/>
      <c r="CI126" s="85">
        <f>(CH126*$E126*$F126*$G126*$L126*$CI$11)</f>
        <v>0</v>
      </c>
      <c r="CJ126" s="84"/>
      <c r="CK126" s="85">
        <f>(CJ126*$E126*$F126*$G126*$L126*$CK$11)</f>
        <v>0</v>
      </c>
      <c r="CL126" s="84">
        <v>30</v>
      </c>
      <c r="CM126" s="84">
        <f>(CL126*$E126*$F126*$G126*$L126*$CM$11)</f>
        <v>1112511.96</v>
      </c>
      <c r="CN126" s="84">
        <v>22</v>
      </c>
      <c r="CO126" s="84">
        <f>(CN126*$E126*$F126*$G126*$L126*$CO$11)</f>
        <v>815842.10399999993</v>
      </c>
      <c r="CP126" s="84">
        <v>8</v>
      </c>
      <c r="CQ126" s="84">
        <f>(CP126*$E126*$F126*$G126*$L126*$CQ$11)</f>
        <v>296669.85599999997</v>
      </c>
      <c r="CR126" s="84">
        <v>20</v>
      </c>
      <c r="CS126" s="84">
        <f>(CR126*$E126*$F126*$G126*$M126*$CS$11)</f>
        <v>890009.56799999997</v>
      </c>
      <c r="CT126" s="84"/>
      <c r="CU126" s="84">
        <f>(CT126*$E126*$F126*$G126*$M126*$CU$11)</f>
        <v>0</v>
      </c>
      <c r="CV126" s="84">
        <v>140</v>
      </c>
      <c r="CW126" s="84">
        <f>(CV126*$E126*$F126*$G126*$M126*$CW$11)</f>
        <v>6230066.9759999998</v>
      </c>
      <c r="CX126" s="90"/>
      <c r="CY126" s="84">
        <f>(CX126*$E126*$F126*$G126*$M126*$CY$11)</f>
        <v>0</v>
      </c>
      <c r="CZ126" s="84"/>
      <c r="DA126" s="89">
        <f>(CZ126*$E126*$F126*$G126*$M126*DA$11)</f>
        <v>0</v>
      </c>
      <c r="DB126" s="84"/>
      <c r="DC126" s="84">
        <f>(DB126*$E126*$F126*$G126*$M126*$DC$11)</f>
        <v>0</v>
      </c>
      <c r="DD126" s="91"/>
      <c r="DE126" s="84">
        <f>(DD126*$E126*$F126*$G126*$M126*$DE$11)</f>
        <v>0</v>
      </c>
      <c r="DF126" s="84">
        <v>6</v>
      </c>
      <c r="DG126" s="84">
        <f>(DF126*$E126*$F126*$G126*$M126*$DG$11)</f>
        <v>267002.87040000001</v>
      </c>
      <c r="DH126" s="84"/>
      <c r="DI126" s="84">
        <f>(DH126*$E126*$F126*$G126*$N126*$DI$11)</f>
        <v>0</v>
      </c>
      <c r="DJ126" s="84">
        <v>5</v>
      </c>
      <c r="DK126" s="92">
        <f>(DJ126*$E126*$F126*$G126*$O126*$DK$11)</f>
        <v>340375.68299999996</v>
      </c>
      <c r="DL126" s="89"/>
      <c r="DM126" s="89"/>
      <c r="DN126" s="85">
        <f t="shared" si="325"/>
        <v>994</v>
      </c>
      <c r="DO126" s="85">
        <f t="shared" si="326"/>
        <v>45604778.962200008</v>
      </c>
    </row>
    <row r="127" spans="1:119" ht="30" x14ac:dyDescent="0.25">
      <c r="A127" s="73"/>
      <c r="B127" s="78">
        <v>96</v>
      </c>
      <c r="C127" s="79" t="s">
        <v>340</v>
      </c>
      <c r="D127" s="80" t="s">
        <v>341</v>
      </c>
      <c r="E127" s="74">
        <v>25969</v>
      </c>
      <c r="F127" s="81">
        <v>1.43</v>
      </c>
      <c r="G127" s="76">
        <v>1</v>
      </c>
      <c r="H127" s="77"/>
      <c r="I127" s="77"/>
      <c r="J127" s="77"/>
      <c r="K127" s="51"/>
      <c r="L127" s="150">
        <v>1.4</v>
      </c>
      <c r="M127" s="150">
        <v>1.68</v>
      </c>
      <c r="N127" s="150">
        <v>2.23</v>
      </c>
      <c r="O127" s="151">
        <v>2.57</v>
      </c>
      <c r="P127" s="84">
        <v>4</v>
      </c>
      <c r="Q127" s="84">
        <f t="shared" ref="Q127:Q128" si="328">(P127*$E127*$F127*$G127*$L127)</f>
        <v>207959.75199999998</v>
      </c>
      <c r="R127" s="84"/>
      <c r="S127" s="89">
        <f t="shared" ref="S127:S128" si="329">(R127*$E127*$F127*$G127*$L127)</f>
        <v>0</v>
      </c>
      <c r="T127" s="84">
        <v>28</v>
      </c>
      <c r="U127" s="84">
        <f t="shared" ref="U127:U128" si="330">(T127*$E127*$F127*$G127*$L127)</f>
        <v>1455718.264</v>
      </c>
      <c r="V127" s="84"/>
      <c r="W127" s="84">
        <f t="shared" ref="W127:W128" si="331">(V127*$E127*$F127*$G127*$L127)</f>
        <v>0</v>
      </c>
      <c r="X127" s="84"/>
      <c r="Y127" s="84">
        <f t="shared" ref="Y127:Y128" si="332">(X127*$E127*$F127*$G127*$L127)</f>
        <v>0</v>
      </c>
      <c r="Z127" s="84"/>
      <c r="AA127" s="84"/>
      <c r="AB127" s="84"/>
      <c r="AC127" s="84">
        <f t="shared" ref="AC127:AC128" si="333">(AB127*$E127*$F127*$G127*$L127)</f>
        <v>0</v>
      </c>
      <c r="AD127" s="84"/>
      <c r="AE127" s="84"/>
      <c r="AF127" s="84">
        <v>75</v>
      </c>
      <c r="AG127" s="84">
        <f t="shared" ref="AG127:AG128" si="334">(AF127*$E127*$F127*$G127*$L127)</f>
        <v>3899245.3499999996</v>
      </c>
      <c r="AH127" s="84"/>
      <c r="AI127" s="84"/>
      <c r="AJ127" s="86"/>
      <c r="AK127" s="84">
        <f t="shared" ref="AK127:AK128" si="335">(AJ127*$E127*$F127*$G127*$L127)</f>
        <v>0</v>
      </c>
      <c r="AL127" s="84"/>
      <c r="AM127" s="84">
        <f t="shared" ref="AM127:AM128" si="336">(AL127*$E127*$F127*$G127*$L127)</f>
        <v>0</v>
      </c>
      <c r="AN127" s="84"/>
      <c r="AO127" s="84">
        <f t="shared" ref="AO127:AO128" si="337">(AN127*$E127*$F127*$G127*$L127)</f>
        <v>0</v>
      </c>
      <c r="AP127" s="84"/>
      <c r="AQ127" s="85">
        <f t="shared" ref="AQ127:AQ128" si="338">(AP127*$E127*$F127*$G127*$M127)</f>
        <v>0</v>
      </c>
      <c r="AR127" s="90"/>
      <c r="AS127" s="84">
        <f t="shared" ref="AS127:AS128" si="339">(AR127*$E127*$F127*$G127*$M127)</f>
        <v>0</v>
      </c>
      <c r="AT127" s="84"/>
      <c r="AU127" s="89">
        <f t="shared" ref="AU127:AU128" si="340">(AT127*$E127*$F127*$G127*$M127)</f>
        <v>0</v>
      </c>
      <c r="AV127" s="84"/>
      <c r="AW127" s="84">
        <f>(AV127*$E127*$F127*$G127*$L127*$AK$11)</f>
        <v>0</v>
      </c>
      <c r="AX127" s="84">
        <v>0</v>
      </c>
      <c r="AY127" s="84">
        <f t="shared" ref="AY127:AY128" si="341">(AX127*$E127*$F127*$G127*$L127*AY$11)</f>
        <v>0</v>
      </c>
      <c r="AZ127" s="84"/>
      <c r="BA127" s="84">
        <f>(AZ127*$E127*$F127*$G127*$L127*BA$11)</f>
        <v>0</v>
      </c>
      <c r="BB127" s="84"/>
      <c r="BC127" s="84">
        <f t="shared" ref="BC127:BC128" si="342">(BB127*$E127*$F127*$G127*$L127)</f>
        <v>0</v>
      </c>
      <c r="BD127" s="84"/>
      <c r="BE127" s="84">
        <f t="shared" ref="BE127:BE128" si="343">(BD127*$E127*$F127*$G127*$L127)</f>
        <v>0</v>
      </c>
      <c r="BF127" s="84"/>
      <c r="BG127" s="84"/>
      <c r="BH127" s="84"/>
      <c r="BI127" s="84">
        <f t="shared" ref="BI127:BI128" si="344">(BH127*$E127*$F127*$G127*$L127)</f>
        <v>0</v>
      </c>
      <c r="BJ127" s="84"/>
      <c r="BK127" s="84">
        <f t="shared" ref="BK127:BK128" si="345">(BJ127*$E127*$F127*$G127*$M127)</f>
        <v>0</v>
      </c>
      <c r="BL127" s="84"/>
      <c r="BM127" s="84">
        <f t="shared" ref="BM127:BM128" si="346">(BL127*$E127*$F127*$G127*$M127)</f>
        <v>0</v>
      </c>
      <c r="BN127" s="84"/>
      <c r="BO127" s="84">
        <f t="shared" ref="BO127:BO128" si="347">(BN127*$E127*$F127*$G127*$M127)</f>
        <v>0</v>
      </c>
      <c r="BP127" s="84"/>
      <c r="BQ127" s="84">
        <f t="shared" ref="BQ127:BQ128" si="348">(BP127*$E127*$F127*$G127*$M127)</f>
        <v>0</v>
      </c>
      <c r="BR127" s="84"/>
      <c r="BS127" s="84">
        <f t="shared" ref="BS127:BS128" si="349">(BR127*$E127*$F127*$G127*$M127)</f>
        <v>0</v>
      </c>
      <c r="BT127" s="84"/>
      <c r="BU127" s="84">
        <f t="shared" ref="BU127:BU128" si="350">(BT127*$E127*$F127*$G127*$M127)</f>
        <v>0</v>
      </c>
      <c r="BV127" s="84"/>
      <c r="BW127" s="89">
        <f t="shared" ref="BW127:BW128" si="351">(BV127*$E127*$F127*$G127*$M127)</f>
        <v>0</v>
      </c>
      <c r="BX127" s="84"/>
      <c r="BY127" s="84">
        <f t="shared" ref="BY127:BY128" si="352">(BX127*$E127*$F127*$G127*$L127)</f>
        <v>0</v>
      </c>
      <c r="BZ127" s="84"/>
      <c r="CA127" s="85">
        <f t="shared" ref="CA127:CA128" si="353">(BZ127*$E127*$F127*$G127*$L127)</f>
        <v>0</v>
      </c>
      <c r="CB127" s="84"/>
      <c r="CC127" s="84">
        <f t="shared" ref="CC127:CC128" si="354">(CB127*$E127*$F127*$G127*$L127)</f>
        <v>0</v>
      </c>
      <c r="CD127" s="84"/>
      <c r="CE127" s="84">
        <f t="shared" ref="CE127:CE128" si="355">(CD127*$E127*$F127*$G127*$M127)</f>
        <v>0</v>
      </c>
      <c r="CF127" s="84"/>
      <c r="CG127" s="84"/>
      <c r="CH127" s="84"/>
      <c r="CI127" s="84">
        <f t="shared" ref="CI127:CI128" si="356">(CH127*$E127*$F127*$G127*$L127)</f>
        <v>0</v>
      </c>
      <c r="CJ127" s="84"/>
      <c r="CK127" s="84">
        <f t="shared" ref="CK127:CK128" si="357">(CJ127*$E127*$F127*$G127*$L127)</f>
        <v>0</v>
      </c>
      <c r="CL127" s="84"/>
      <c r="CM127" s="84">
        <f t="shared" ref="CM127:CM128" si="358">(CL127*$E127*$F127*$G127*$L127)</f>
        <v>0</v>
      </c>
      <c r="CN127" s="84"/>
      <c r="CO127" s="84">
        <f t="shared" ref="CO127:CO128" si="359">(CN127*$E127*$F127*$G127*$L127)</f>
        <v>0</v>
      </c>
      <c r="CP127" s="84"/>
      <c r="CQ127" s="84">
        <f t="shared" ref="CQ127:CQ128" si="360">(CP127*$E127*$F127*$G127*$L127)</f>
        <v>0</v>
      </c>
      <c r="CR127" s="84"/>
      <c r="CS127" s="84">
        <f t="shared" ref="CS127:CS128" si="361">(CR127*$E127*$F127*$G127*$M127)</f>
        <v>0</v>
      </c>
      <c r="CT127" s="84"/>
      <c r="CU127" s="84">
        <f t="shared" ref="CU127:CU128" si="362">(CT127*$E127*$F127*$G127*$M127)</f>
        <v>0</v>
      </c>
      <c r="CV127" s="84">
        <v>8</v>
      </c>
      <c r="CW127" s="84">
        <f t="shared" ref="CW127:CW128" si="363">(CV127*$E127*$F127*$G127*$M127)</f>
        <v>499103.40479999996</v>
      </c>
      <c r="CX127" s="90"/>
      <c r="CY127" s="84">
        <f t="shared" ref="CY127:CY128" si="364">(CX127*$E127*$F127*$G127*$M127)</f>
        <v>0</v>
      </c>
      <c r="CZ127" s="84"/>
      <c r="DA127" s="89">
        <f t="shared" ref="DA127:DA128" si="365">(CZ127*$E127*$F127*$G127*$M127)</f>
        <v>0</v>
      </c>
      <c r="DB127" s="84"/>
      <c r="DC127" s="84"/>
      <c r="DD127" s="91"/>
      <c r="DE127" s="84">
        <f t="shared" ref="DE127:DE128" si="366">(DD127*$E127*$F127*$G127*$M127)</f>
        <v>0</v>
      </c>
      <c r="DF127" s="84"/>
      <c r="DG127" s="84">
        <f t="shared" ref="DG127:DG128" si="367">(DF127*$E127*$F127*$G127*$M127)</f>
        <v>0</v>
      </c>
      <c r="DH127" s="84"/>
      <c r="DI127" s="84">
        <f t="shared" ref="DI127:DI128" si="368">(DH127*$E127*$F127*$G127*$N127)</f>
        <v>0</v>
      </c>
      <c r="DJ127" s="84"/>
      <c r="DK127" s="89">
        <f t="shared" ref="DK127:DK128" si="369">(DJ127*$E127*$F127*$G127*$O127)</f>
        <v>0</v>
      </c>
      <c r="DL127" s="89"/>
      <c r="DM127" s="89"/>
      <c r="DN127" s="85">
        <f t="shared" si="325"/>
        <v>115</v>
      </c>
      <c r="DO127" s="85">
        <f t="shared" si="326"/>
        <v>6062026.7707999991</v>
      </c>
    </row>
    <row r="128" spans="1:119" ht="30" x14ac:dyDescent="0.25">
      <c r="A128" s="73"/>
      <c r="B128" s="78">
        <v>97</v>
      </c>
      <c r="C128" s="79" t="s">
        <v>342</v>
      </c>
      <c r="D128" s="80" t="s">
        <v>343</v>
      </c>
      <c r="E128" s="74">
        <v>25969</v>
      </c>
      <c r="F128" s="81">
        <v>2.11</v>
      </c>
      <c r="G128" s="76">
        <v>1</v>
      </c>
      <c r="H128" s="77"/>
      <c r="I128" s="77"/>
      <c r="J128" s="77"/>
      <c r="K128" s="51"/>
      <c r="L128" s="150">
        <v>1.4</v>
      </c>
      <c r="M128" s="150">
        <v>1.68</v>
      </c>
      <c r="N128" s="150">
        <v>2.23</v>
      </c>
      <c r="O128" s="151">
        <v>2.57</v>
      </c>
      <c r="P128" s="84">
        <v>1</v>
      </c>
      <c r="Q128" s="84">
        <f t="shared" si="328"/>
        <v>76712.425999999992</v>
      </c>
      <c r="R128" s="84"/>
      <c r="S128" s="89">
        <f t="shared" si="329"/>
        <v>0</v>
      </c>
      <c r="T128" s="84"/>
      <c r="U128" s="84">
        <f t="shared" si="330"/>
        <v>0</v>
      </c>
      <c r="V128" s="84"/>
      <c r="W128" s="84">
        <f t="shared" si="331"/>
        <v>0</v>
      </c>
      <c r="X128" s="84"/>
      <c r="Y128" s="84">
        <f t="shared" si="332"/>
        <v>0</v>
      </c>
      <c r="Z128" s="84"/>
      <c r="AA128" s="84"/>
      <c r="AB128" s="84"/>
      <c r="AC128" s="84">
        <f t="shared" si="333"/>
        <v>0</v>
      </c>
      <c r="AD128" s="84"/>
      <c r="AE128" s="84"/>
      <c r="AF128" s="84"/>
      <c r="AG128" s="84">
        <f t="shared" si="334"/>
        <v>0</v>
      </c>
      <c r="AH128" s="84"/>
      <c r="AI128" s="84"/>
      <c r="AJ128" s="86"/>
      <c r="AK128" s="84">
        <f t="shared" si="335"/>
        <v>0</v>
      </c>
      <c r="AL128" s="84"/>
      <c r="AM128" s="84">
        <f t="shared" si="336"/>
        <v>0</v>
      </c>
      <c r="AN128" s="84"/>
      <c r="AO128" s="84">
        <f t="shared" si="337"/>
        <v>0</v>
      </c>
      <c r="AP128" s="84"/>
      <c r="AQ128" s="85">
        <f t="shared" si="338"/>
        <v>0</v>
      </c>
      <c r="AR128" s="90"/>
      <c r="AS128" s="84">
        <f t="shared" si="339"/>
        <v>0</v>
      </c>
      <c r="AT128" s="84"/>
      <c r="AU128" s="89">
        <f t="shared" si="340"/>
        <v>0</v>
      </c>
      <c r="AV128" s="84"/>
      <c r="AW128" s="84">
        <f>(AV128*$E128*$F128*$G128*$L128*$AK$11)</f>
        <v>0</v>
      </c>
      <c r="AX128" s="84">
        <v>0</v>
      </c>
      <c r="AY128" s="84">
        <f t="shared" si="341"/>
        <v>0</v>
      </c>
      <c r="AZ128" s="84"/>
      <c r="BA128" s="84">
        <f>(AZ128*$E128*$F128*$G128*$L128*BA$11)</f>
        <v>0</v>
      </c>
      <c r="BB128" s="84"/>
      <c r="BC128" s="84">
        <f t="shared" si="342"/>
        <v>0</v>
      </c>
      <c r="BD128" s="84"/>
      <c r="BE128" s="84">
        <f t="shared" si="343"/>
        <v>0</v>
      </c>
      <c r="BF128" s="84"/>
      <c r="BG128" s="84"/>
      <c r="BH128" s="84"/>
      <c r="BI128" s="84">
        <f t="shared" si="344"/>
        <v>0</v>
      </c>
      <c r="BJ128" s="84"/>
      <c r="BK128" s="84">
        <f t="shared" si="345"/>
        <v>0</v>
      </c>
      <c r="BL128" s="84"/>
      <c r="BM128" s="84">
        <f t="shared" si="346"/>
        <v>0</v>
      </c>
      <c r="BN128" s="84"/>
      <c r="BO128" s="84">
        <f t="shared" si="347"/>
        <v>0</v>
      </c>
      <c r="BP128" s="84"/>
      <c r="BQ128" s="84">
        <f t="shared" si="348"/>
        <v>0</v>
      </c>
      <c r="BR128" s="84"/>
      <c r="BS128" s="84">
        <f t="shared" si="349"/>
        <v>0</v>
      </c>
      <c r="BT128" s="84"/>
      <c r="BU128" s="84">
        <f t="shared" si="350"/>
        <v>0</v>
      </c>
      <c r="BV128" s="84"/>
      <c r="BW128" s="89">
        <f t="shared" si="351"/>
        <v>0</v>
      </c>
      <c r="BX128" s="84"/>
      <c r="BY128" s="84">
        <f t="shared" si="352"/>
        <v>0</v>
      </c>
      <c r="BZ128" s="84"/>
      <c r="CA128" s="85">
        <f t="shared" si="353"/>
        <v>0</v>
      </c>
      <c r="CB128" s="84"/>
      <c r="CC128" s="84">
        <f t="shared" si="354"/>
        <v>0</v>
      </c>
      <c r="CD128" s="84"/>
      <c r="CE128" s="84">
        <f t="shared" si="355"/>
        <v>0</v>
      </c>
      <c r="CF128" s="84"/>
      <c r="CG128" s="84"/>
      <c r="CH128" s="84"/>
      <c r="CI128" s="84">
        <f t="shared" si="356"/>
        <v>0</v>
      </c>
      <c r="CJ128" s="84"/>
      <c r="CK128" s="84">
        <f t="shared" si="357"/>
        <v>0</v>
      </c>
      <c r="CL128" s="84"/>
      <c r="CM128" s="84">
        <f t="shared" si="358"/>
        <v>0</v>
      </c>
      <c r="CN128" s="84"/>
      <c r="CO128" s="84">
        <f t="shared" si="359"/>
        <v>0</v>
      </c>
      <c r="CP128" s="84"/>
      <c r="CQ128" s="84">
        <f t="shared" si="360"/>
        <v>0</v>
      </c>
      <c r="CR128" s="84"/>
      <c r="CS128" s="84">
        <f t="shared" si="361"/>
        <v>0</v>
      </c>
      <c r="CT128" s="84"/>
      <c r="CU128" s="84">
        <f t="shared" si="362"/>
        <v>0</v>
      </c>
      <c r="CV128" s="84"/>
      <c r="CW128" s="84">
        <f t="shared" si="363"/>
        <v>0</v>
      </c>
      <c r="CX128" s="90"/>
      <c r="CY128" s="84">
        <f t="shared" si="364"/>
        <v>0</v>
      </c>
      <c r="CZ128" s="84"/>
      <c r="DA128" s="89">
        <f t="shared" si="365"/>
        <v>0</v>
      </c>
      <c r="DB128" s="84"/>
      <c r="DC128" s="84"/>
      <c r="DD128" s="91"/>
      <c r="DE128" s="84">
        <f t="shared" si="366"/>
        <v>0</v>
      </c>
      <c r="DF128" s="84"/>
      <c r="DG128" s="84">
        <f t="shared" si="367"/>
        <v>0</v>
      </c>
      <c r="DH128" s="84"/>
      <c r="DI128" s="84">
        <f t="shared" si="368"/>
        <v>0</v>
      </c>
      <c r="DJ128" s="84"/>
      <c r="DK128" s="89">
        <f t="shared" si="369"/>
        <v>0</v>
      </c>
      <c r="DL128" s="89"/>
      <c r="DM128" s="89"/>
      <c r="DN128" s="85">
        <f t="shared" si="325"/>
        <v>1</v>
      </c>
      <c r="DO128" s="85">
        <f t="shared" si="326"/>
        <v>76712.425999999992</v>
      </c>
    </row>
    <row r="129" spans="1:119" ht="30" x14ac:dyDescent="0.25">
      <c r="A129" s="73"/>
      <c r="B129" s="78">
        <v>98</v>
      </c>
      <c r="C129" s="79" t="s">
        <v>344</v>
      </c>
      <c r="D129" s="109" t="s">
        <v>345</v>
      </c>
      <c r="E129" s="74">
        <v>25969</v>
      </c>
      <c r="F129" s="81">
        <v>0.74</v>
      </c>
      <c r="G129" s="76">
        <v>1</v>
      </c>
      <c r="H129" s="77"/>
      <c r="I129" s="77"/>
      <c r="J129" s="77"/>
      <c r="K129" s="51"/>
      <c r="L129" s="82">
        <v>1.4</v>
      </c>
      <c r="M129" s="82">
        <v>1.68</v>
      </c>
      <c r="N129" s="82">
        <v>2.23</v>
      </c>
      <c r="O129" s="83">
        <v>2.57</v>
      </c>
      <c r="P129" s="84">
        <v>73</v>
      </c>
      <c r="Q129" s="84">
        <f t="shared" ref="Q129:Q136" si="370">(P129*$E129*$F129*$G129*$L129*$Q$11)</f>
        <v>2160381.8851999999</v>
      </c>
      <c r="R129" s="84">
        <v>450</v>
      </c>
      <c r="S129" s="84">
        <f t="shared" ref="S129:S136" si="371">(R129*$E129*$F129*$G129*$L129*$S$11)</f>
        <v>13317422.58</v>
      </c>
      <c r="T129" s="84">
        <v>225</v>
      </c>
      <c r="U129" s="84">
        <f t="shared" ref="U129:U136" si="372">(T129*$E129*$F129*$G129*$L129*$U$11)</f>
        <v>7566717.3749999991</v>
      </c>
      <c r="V129" s="84"/>
      <c r="W129" s="85">
        <f t="shared" ref="W129:W136" si="373">(V129*$E129*$F129*$G129*$L129*$W$11)</f>
        <v>0</v>
      </c>
      <c r="X129" s="84"/>
      <c r="Y129" s="84">
        <f t="shared" ref="Y129:Y136" si="374">(X129*$E129*$F129*$G129*$L129*$Y$11)</f>
        <v>0</v>
      </c>
      <c r="Z129" s="84"/>
      <c r="AA129" s="84"/>
      <c r="AB129" s="84"/>
      <c r="AC129" s="84">
        <f t="shared" ref="AC129:AC136" si="375">(AB129*$E129*$F129*$G129*$L129*$AC$11)</f>
        <v>0</v>
      </c>
      <c r="AD129" s="84"/>
      <c r="AE129" s="84"/>
      <c r="AF129" s="84">
        <v>40</v>
      </c>
      <c r="AG129" s="84">
        <f t="shared" ref="AG129:AG136" si="376">(AF129*$E129*$F129*$G129*$L129*$AG$11)</f>
        <v>1183770.8959999999</v>
      </c>
      <c r="AH129" s="84"/>
      <c r="AI129" s="84"/>
      <c r="AJ129" s="86"/>
      <c r="AK129" s="84">
        <f t="shared" ref="AK129:AK136" si="377">(AJ129*$E129*$F129*$G129*$L129*$AK$11)</f>
        <v>0</v>
      </c>
      <c r="AL129" s="84">
        <v>17</v>
      </c>
      <c r="AM129" s="85">
        <f t="shared" ref="AM129:AM136" si="378">(AL129*$E129*$F129*$G129*$L129*$AM$11)</f>
        <v>503102.63080000004</v>
      </c>
      <c r="AN129" s="84">
        <v>6</v>
      </c>
      <c r="AO129" s="84">
        <f t="shared" ref="AO129:AO136" si="379">(AN129*$E129*$F129*$G129*$L129*$AO$11)</f>
        <v>177565.63440000001</v>
      </c>
      <c r="AP129" s="84">
        <v>33</v>
      </c>
      <c r="AQ129" s="84">
        <f t="shared" ref="AQ129:AQ136" si="380">(AP129*$E129*$F129*$G129*$M129*$AQ$11)</f>
        <v>1171933.18704</v>
      </c>
      <c r="AR129" s="90"/>
      <c r="AS129" s="84">
        <f t="shared" ref="AS129:AS136" si="381">(AR129*$E129*$F129*$G129*$M129*$AS$11)</f>
        <v>0</v>
      </c>
      <c r="AT129" s="84">
        <v>12</v>
      </c>
      <c r="AU129" s="89">
        <f t="shared" ref="AU129:AU136" si="382">(AT129*$E129*$F129*$G129*$M129*$AU$11)</f>
        <v>426157.52256000001</v>
      </c>
      <c r="AV129" s="84"/>
      <c r="AW129" s="84">
        <f t="shared" ref="AW129:AW136" si="383">(AV129*$E129*$F129*$G129*$L129*$AW$11)</f>
        <v>0</v>
      </c>
      <c r="AX129" s="84">
        <v>0</v>
      </c>
      <c r="AY129" s="84">
        <f t="shared" ref="AY129:AY136" si="384">(AX129*$E129*$F129*$G129*$L129*$AY$11)</f>
        <v>0</v>
      </c>
      <c r="AZ129" s="84"/>
      <c r="BA129" s="84">
        <f t="shared" ref="BA129:BA136" si="385">(AZ129*$E129*$F129*$G129*$L129*$BA$11)</f>
        <v>0</v>
      </c>
      <c r="BB129" s="84"/>
      <c r="BC129" s="84">
        <f t="shared" ref="BC129:BC136" si="386">(BB129*$E129*$F129*$G129*$L129*$BC$11)</f>
        <v>0</v>
      </c>
      <c r="BD129" s="84"/>
      <c r="BE129" s="85">
        <f t="shared" ref="BE129:BE136" si="387">(BD129*$E129*$F129*$G129*$L129*$BE$11)</f>
        <v>0</v>
      </c>
      <c r="BF129" s="84"/>
      <c r="BG129" s="85">
        <f t="shared" ref="BG129:BG136" si="388">(BF129*$E129*$F129*$G129*$L129*$BG$11)</f>
        <v>0</v>
      </c>
      <c r="BH129" s="84">
        <v>21</v>
      </c>
      <c r="BI129" s="84">
        <f t="shared" ref="BI129:BI136" si="389">(BH129*$E129*$F129*$G129*$L129*$BI$11)</f>
        <v>677977.87679999997</v>
      </c>
      <c r="BJ129" s="84">
        <v>100</v>
      </c>
      <c r="BK129" s="84">
        <f t="shared" ref="BK129:BK136" si="390">(BJ129*$E129*$F129*$G129*$M129*$BK$11)</f>
        <v>3551312.6880000005</v>
      </c>
      <c r="BL129" s="84">
        <v>200</v>
      </c>
      <c r="BM129" s="84">
        <f t="shared" ref="BM129:BM136" si="391">(BL129*$E129*$F129*$G129*$M129*$BM$11)</f>
        <v>6456932.1600000001</v>
      </c>
      <c r="BN129" s="84"/>
      <c r="BO129" s="85">
        <f t="shared" ref="BO129:BO136" si="392">(BN129*$E129*$F129*$G129*$M129*$BO$11)</f>
        <v>0</v>
      </c>
      <c r="BP129" s="84">
        <v>63</v>
      </c>
      <c r="BQ129" s="84">
        <f t="shared" ref="BQ129:BQ136" si="393">(BP129*$E129*$F129*$G129*$M129*$BQ$11)</f>
        <v>2033933.6303999999</v>
      </c>
      <c r="BR129" s="84">
        <v>37</v>
      </c>
      <c r="BS129" s="84">
        <f t="shared" ref="BS129:BS136" si="394">(BR129*$E129*$F129*$G129*$M129*$BS$11)</f>
        <v>1075079.2046399999</v>
      </c>
      <c r="BT129" s="84">
        <v>14</v>
      </c>
      <c r="BU129" s="85">
        <f t="shared" ref="BU129:BU136" si="395">(BT129*$E129*$F129*$G129*$M129*$BU$11)</f>
        <v>542382.30143999995</v>
      </c>
      <c r="BV129" s="84">
        <v>70</v>
      </c>
      <c r="BW129" s="89">
        <f t="shared" ref="BW129:BW136" si="396">(BV129*$E129*$F129*$G129*$M129*$BW$11)</f>
        <v>2711911.5071999999</v>
      </c>
      <c r="BX129" s="84"/>
      <c r="BY129" s="84">
        <f t="shared" ref="BY129:BY136" si="397">(BX129*$E129*$F129*$G129*$L129*$BY$11)</f>
        <v>0</v>
      </c>
      <c r="BZ129" s="84">
        <v>25</v>
      </c>
      <c r="CA129" s="84">
        <f t="shared" ref="CA129:CA136" si="398">(BZ129*$E129*$F129*$G129*$L129*$CA$11)</f>
        <v>672597.1</v>
      </c>
      <c r="CB129" s="84"/>
      <c r="CC129" s="84">
        <f t="shared" ref="CC129:CC136" si="399">(CB129*$E129*$F129*$G129*$L129*$CC$11)</f>
        <v>0</v>
      </c>
      <c r="CD129" s="84">
        <v>110</v>
      </c>
      <c r="CE129" s="84">
        <f t="shared" ref="CE129:CE136" si="400">(CD129*$E129*$F129*$G129*$M129*$CE$11)</f>
        <v>3551312.6880000001</v>
      </c>
      <c r="CF129" s="84"/>
      <c r="CG129" s="84"/>
      <c r="CH129" s="84"/>
      <c r="CI129" s="85">
        <f t="shared" ref="CI129:CI136" si="401">(CH129*$E129*$F129*$G129*$L129*$CI$11)</f>
        <v>0</v>
      </c>
      <c r="CJ129" s="84"/>
      <c r="CK129" s="85">
        <f t="shared" ref="CK129:CK136" si="402">(CJ129*$E129*$F129*$G129*$L129*$CK$11)</f>
        <v>0</v>
      </c>
      <c r="CL129" s="84">
        <v>116</v>
      </c>
      <c r="CM129" s="84">
        <f t="shared" ref="CM129:CM136" si="403">(CL129*$E129*$F129*$G129*$L129*$CM$11)</f>
        <v>3120850.5439999998</v>
      </c>
      <c r="CN129" s="84">
        <v>185</v>
      </c>
      <c r="CO129" s="84">
        <f t="shared" ref="CO129:CO136" si="404">(CN129*$E129*$F129*$G129*$L129*$CO$11)</f>
        <v>4977218.54</v>
      </c>
      <c r="CP129" s="84">
        <v>20</v>
      </c>
      <c r="CQ129" s="84">
        <f t="shared" ref="CQ129:CQ136" si="405">(CP129*$E129*$F129*$G129*$L129*$CQ$11)</f>
        <v>538077.67999999993</v>
      </c>
      <c r="CR129" s="84">
        <v>30</v>
      </c>
      <c r="CS129" s="84">
        <f t="shared" ref="CS129:CS136" si="406">(CR129*$E129*$F129*$G129*$M129*$CS$11)</f>
        <v>968539.82400000002</v>
      </c>
      <c r="CT129" s="84"/>
      <c r="CU129" s="84">
        <f t="shared" ref="CU129:CU136" si="407">(CT129*$E129*$F129*$G129*$M129*$CU$11)</f>
        <v>0</v>
      </c>
      <c r="CV129" s="84">
        <v>37</v>
      </c>
      <c r="CW129" s="84">
        <f t="shared" ref="CW129:CW136" si="408">(CV129*$E129*$F129*$G129*$M129*$CW$11)</f>
        <v>1194532.4495999999</v>
      </c>
      <c r="CX129" s="90"/>
      <c r="CY129" s="84">
        <f t="shared" ref="CY129:CY136" si="409">(CX129*$E129*$F129*$G129*$M129*$CY$11)</f>
        <v>0</v>
      </c>
      <c r="CZ129" s="84"/>
      <c r="DA129" s="89">
        <f t="shared" ref="DA129:DA136" si="410">(CZ129*$E129*$F129*$G129*$M129*DA$11)</f>
        <v>0</v>
      </c>
      <c r="DB129" s="84"/>
      <c r="DC129" s="84">
        <f t="shared" ref="DC129:DC136" si="411">(DB129*$E129*$F129*$G129*$M129*$DC$11)</f>
        <v>0</v>
      </c>
      <c r="DD129" s="91"/>
      <c r="DE129" s="84">
        <f t="shared" ref="DE129:DE136" si="412">(DD129*$E129*$F129*$G129*$M129*$DE$11)</f>
        <v>0</v>
      </c>
      <c r="DF129" s="84">
        <v>110</v>
      </c>
      <c r="DG129" s="84">
        <f t="shared" ref="DG129:DG136" si="413">(DF129*$E129*$F129*$G129*$M129*$DG$11)</f>
        <v>3551312.6880000001</v>
      </c>
      <c r="DH129" s="84">
        <v>20</v>
      </c>
      <c r="DI129" s="84">
        <f t="shared" ref="DI129:DI136" si="414">(DH129*$E129*$F129*$G129*$N129*$DI$11)</f>
        <v>857080.87600000005</v>
      </c>
      <c r="DJ129" s="84">
        <v>25</v>
      </c>
      <c r="DK129" s="92">
        <f t="shared" ref="DK129:DK136" si="415">(DJ129*$E129*$F129*$G129*$O129*$DK$11)</f>
        <v>1234696.105</v>
      </c>
      <c r="DL129" s="89"/>
      <c r="DM129" s="89"/>
      <c r="DN129" s="85">
        <f t="shared" si="325"/>
        <v>2039</v>
      </c>
      <c r="DO129" s="85">
        <f t="shared" si="326"/>
        <v>64222799.574080005</v>
      </c>
    </row>
    <row r="130" spans="1:119" ht="30" x14ac:dyDescent="0.25">
      <c r="A130" s="73"/>
      <c r="B130" s="78">
        <v>99</v>
      </c>
      <c r="C130" s="79" t="s">
        <v>346</v>
      </c>
      <c r="D130" s="109" t="s">
        <v>347</v>
      </c>
      <c r="E130" s="74">
        <v>25969</v>
      </c>
      <c r="F130" s="81">
        <v>0.99</v>
      </c>
      <c r="G130" s="76">
        <v>1</v>
      </c>
      <c r="H130" s="77"/>
      <c r="I130" s="77"/>
      <c r="J130" s="77"/>
      <c r="K130" s="51"/>
      <c r="L130" s="82">
        <v>1.4</v>
      </c>
      <c r="M130" s="82">
        <v>1.68</v>
      </c>
      <c r="N130" s="82">
        <v>2.23</v>
      </c>
      <c r="O130" s="83">
        <v>2.57</v>
      </c>
      <c r="P130" s="84">
        <v>20</v>
      </c>
      <c r="Q130" s="84">
        <f t="shared" si="370"/>
        <v>791846.74800000002</v>
      </c>
      <c r="R130" s="84">
        <v>33</v>
      </c>
      <c r="S130" s="84">
        <f t="shared" si="371"/>
        <v>1306547.1342</v>
      </c>
      <c r="T130" s="84">
        <v>75</v>
      </c>
      <c r="U130" s="84">
        <f t="shared" si="372"/>
        <v>3374346.9375</v>
      </c>
      <c r="V130" s="84"/>
      <c r="W130" s="85">
        <f t="shared" si="373"/>
        <v>0</v>
      </c>
      <c r="X130" s="84"/>
      <c r="Y130" s="84">
        <f t="shared" si="374"/>
        <v>0</v>
      </c>
      <c r="Z130" s="84"/>
      <c r="AA130" s="84"/>
      <c r="AB130" s="84"/>
      <c r="AC130" s="84">
        <f t="shared" si="375"/>
        <v>0</v>
      </c>
      <c r="AD130" s="84"/>
      <c r="AE130" s="84"/>
      <c r="AF130" s="84">
        <v>23</v>
      </c>
      <c r="AG130" s="84">
        <f t="shared" si="376"/>
        <v>910623.76020000014</v>
      </c>
      <c r="AH130" s="84"/>
      <c r="AI130" s="84"/>
      <c r="AJ130" s="86"/>
      <c r="AK130" s="84">
        <f t="shared" si="377"/>
        <v>0</v>
      </c>
      <c r="AL130" s="84">
        <v>2</v>
      </c>
      <c r="AM130" s="85">
        <f t="shared" si="378"/>
        <v>79184.674800000008</v>
      </c>
      <c r="AN130" s="84"/>
      <c r="AO130" s="84">
        <f t="shared" si="379"/>
        <v>0</v>
      </c>
      <c r="AP130" s="84">
        <v>5</v>
      </c>
      <c r="AQ130" s="84">
        <f t="shared" si="380"/>
        <v>237554.02440000002</v>
      </c>
      <c r="AR130" s="90"/>
      <c r="AS130" s="84">
        <f t="shared" si="381"/>
        <v>0</v>
      </c>
      <c r="AT130" s="84">
        <v>1</v>
      </c>
      <c r="AU130" s="89">
        <f t="shared" si="382"/>
        <v>47510.804880000003</v>
      </c>
      <c r="AV130" s="84"/>
      <c r="AW130" s="84">
        <f t="shared" si="383"/>
        <v>0</v>
      </c>
      <c r="AX130" s="84"/>
      <c r="AY130" s="84">
        <f t="shared" si="384"/>
        <v>0</v>
      </c>
      <c r="AZ130" s="84"/>
      <c r="BA130" s="84">
        <f t="shared" si="385"/>
        <v>0</v>
      </c>
      <c r="BB130" s="84"/>
      <c r="BC130" s="84">
        <f t="shared" si="386"/>
        <v>0</v>
      </c>
      <c r="BD130" s="84"/>
      <c r="BE130" s="85">
        <f t="shared" si="387"/>
        <v>0</v>
      </c>
      <c r="BF130" s="84"/>
      <c r="BG130" s="85">
        <f t="shared" si="388"/>
        <v>0</v>
      </c>
      <c r="BH130" s="84">
        <v>2</v>
      </c>
      <c r="BI130" s="84">
        <f t="shared" si="389"/>
        <v>86383.281600000002</v>
      </c>
      <c r="BJ130" s="84">
        <v>21</v>
      </c>
      <c r="BK130" s="84">
        <f t="shared" si="390"/>
        <v>997726.90248000005</v>
      </c>
      <c r="BL130" s="84"/>
      <c r="BM130" s="84">
        <f t="shared" si="391"/>
        <v>0</v>
      </c>
      <c r="BN130" s="84"/>
      <c r="BO130" s="85">
        <f t="shared" si="392"/>
        <v>0</v>
      </c>
      <c r="BP130" s="84">
        <v>1</v>
      </c>
      <c r="BQ130" s="84">
        <f t="shared" si="393"/>
        <v>43191.640800000001</v>
      </c>
      <c r="BR130" s="84">
        <v>2</v>
      </c>
      <c r="BS130" s="84">
        <f t="shared" si="394"/>
        <v>77744.953439999997</v>
      </c>
      <c r="BT130" s="84">
        <v>3</v>
      </c>
      <c r="BU130" s="85">
        <f t="shared" si="395"/>
        <v>155489.90687999997</v>
      </c>
      <c r="BV130" s="84"/>
      <c r="BW130" s="89">
        <f t="shared" si="396"/>
        <v>0</v>
      </c>
      <c r="BX130" s="84"/>
      <c r="BY130" s="84">
        <f t="shared" si="397"/>
        <v>0</v>
      </c>
      <c r="BZ130" s="84"/>
      <c r="CA130" s="84">
        <f t="shared" si="398"/>
        <v>0</v>
      </c>
      <c r="CB130" s="84"/>
      <c r="CC130" s="84">
        <f t="shared" si="399"/>
        <v>0</v>
      </c>
      <c r="CD130" s="84">
        <v>1</v>
      </c>
      <c r="CE130" s="84">
        <f t="shared" si="400"/>
        <v>43191.640800000001</v>
      </c>
      <c r="CF130" s="84"/>
      <c r="CG130" s="84"/>
      <c r="CH130" s="84"/>
      <c r="CI130" s="85">
        <f t="shared" si="401"/>
        <v>0</v>
      </c>
      <c r="CJ130" s="84"/>
      <c r="CK130" s="85">
        <f t="shared" si="402"/>
        <v>0</v>
      </c>
      <c r="CL130" s="84"/>
      <c r="CM130" s="84">
        <f t="shared" si="403"/>
        <v>0</v>
      </c>
      <c r="CN130" s="84">
        <v>5</v>
      </c>
      <c r="CO130" s="84">
        <f t="shared" si="404"/>
        <v>179965.16999999998</v>
      </c>
      <c r="CP130" s="84"/>
      <c r="CQ130" s="84">
        <f t="shared" si="405"/>
        <v>0</v>
      </c>
      <c r="CR130" s="84">
        <v>4</v>
      </c>
      <c r="CS130" s="84">
        <f t="shared" si="406"/>
        <v>172766.5632</v>
      </c>
      <c r="CT130" s="84">
        <v>28</v>
      </c>
      <c r="CU130" s="84">
        <f t="shared" si="407"/>
        <v>1209365.9424000001</v>
      </c>
      <c r="CV130" s="84"/>
      <c r="CW130" s="84">
        <f t="shared" si="408"/>
        <v>0</v>
      </c>
      <c r="CX130" s="90"/>
      <c r="CY130" s="84">
        <f t="shared" si="409"/>
        <v>0</v>
      </c>
      <c r="CZ130" s="84"/>
      <c r="DA130" s="89">
        <f t="shared" si="410"/>
        <v>0</v>
      </c>
      <c r="DB130" s="84"/>
      <c r="DC130" s="84">
        <f t="shared" si="411"/>
        <v>0</v>
      </c>
      <c r="DD130" s="91"/>
      <c r="DE130" s="84">
        <f t="shared" si="412"/>
        <v>0</v>
      </c>
      <c r="DF130" s="84"/>
      <c r="DG130" s="84">
        <f t="shared" si="413"/>
        <v>0</v>
      </c>
      <c r="DH130" s="84"/>
      <c r="DI130" s="84">
        <f t="shared" si="414"/>
        <v>0</v>
      </c>
      <c r="DJ130" s="84">
        <v>3</v>
      </c>
      <c r="DK130" s="92">
        <f t="shared" si="415"/>
        <v>198218.78009999997</v>
      </c>
      <c r="DL130" s="89"/>
      <c r="DM130" s="89"/>
      <c r="DN130" s="85">
        <f t="shared" si="325"/>
        <v>229</v>
      </c>
      <c r="DO130" s="85">
        <f t="shared" si="326"/>
        <v>9911658.865679998</v>
      </c>
    </row>
    <row r="131" spans="1:119" ht="30" x14ac:dyDescent="0.25">
      <c r="A131" s="73"/>
      <c r="B131" s="78">
        <v>100</v>
      </c>
      <c r="C131" s="79" t="s">
        <v>348</v>
      </c>
      <c r="D131" s="109" t="s">
        <v>349</v>
      </c>
      <c r="E131" s="74">
        <v>25969</v>
      </c>
      <c r="F131" s="81">
        <v>1.1499999999999999</v>
      </c>
      <c r="G131" s="76">
        <v>1</v>
      </c>
      <c r="H131" s="77"/>
      <c r="I131" s="77"/>
      <c r="J131" s="77"/>
      <c r="K131" s="51"/>
      <c r="L131" s="82">
        <v>1.4</v>
      </c>
      <c r="M131" s="82">
        <v>1.68</v>
      </c>
      <c r="N131" s="82">
        <v>2.23</v>
      </c>
      <c r="O131" s="83">
        <v>2.57</v>
      </c>
      <c r="P131" s="84">
        <v>37</v>
      </c>
      <c r="Q131" s="84">
        <f t="shared" si="370"/>
        <v>1701670.6629999999</v>
      </c>
      <c r="R131" s="84">
        <v>90</v>
      </c>
      <c r="S131" s="84">
        <f t="shared" si="371"/>
        <v>4139198.91</v>
      </c>
      <c r="T131" s="84">
        <v>10</v>
      </c>
      <c r="U131" s="84">
        <f t="shared" si="372"/>
        <v>522626.12499999994</v>
      </c>
      <c r="V131" s="84"/>
      <c r="W131" s="85">
        <f t="shared" si="373"/>
        <v>0</v>
      </c>
      <c r="X131" s="84"/>
      <c r="Y131" s="84">
        <f t="shared" si="374"/>
        <v>0</v>
      </c>
      <c r="Z131" s="84"/>
      <c r="AA131" s="84"/>
      <c r="AB131" s="84"/>
      <c r="AC131" s="84">
        <f t="shared" si="375"/>
        <v>0</v>
      </c>
      <c r="AD131" s="84"/>
      <c r="AE131" s="84"/>
      <c r="AF131" s="84">
        <v>4</v>
      </c>
      <c r="AG131" s="84">
        <f t="shared" si="376"/>
        <v>183964.39600000001</v>
      </c>
      <c r="AH131" s="84"/>
      <c r="AI131" s="84"/>
      <c r="AJ131" s="86"/>
      <c r="AK131" s="84">
        <f t="shared" si="377"/>
        <v>0</v>
      </c>
      <c r="AL131" s="84"/>
      <c r="AM131" s="85">
        <f t="shared" si="378"/>
        <v>0</v>
      </c>
      <c r="AN131" s="84"/>
      <c r="AO131" s="84">
        <f t="shared" si="379"/>
        <v>0</v>
      </c>
      <c r="AP131" s="84">
        <v>50</v>
      </c>
      <c r="AQ131" s="84">
        <f t="shared" si="380"/>
        <v>2759465.94</v>
      </c>
      <c r="AR131" s="90"/>
      <c r="AS131" s="84">
        <f t="shared" si="381"/>
        <v>0</v>
      </c>
      <c r="AT131" s="84">
        <v>5</v>
      </c>
      <c r="AU131" s="89">
        <f t="shared" si="382"/>
        <v>275946.59399999998</v>
      </c>
      <c r="AV131" s="84"/>
      <c r="AW131" s="84">
        <f t="shared" si="383"/>
        <v>0</v>
      </c>
      <c r="AX131" s="84"/>
      <c r="AY131" s="84">
        <f t="shared" si="384"/>
        <v>0</v>
      </c>
      <c r="AZ131" s="84"/>
      <c r="BA131" s="84">
        <f t="shared" si="385"/>
        <v>0</v>
      </c>
      <c r="BB131" s="84"/>
      <c r="BC131" s="84">
        <f t="shared" si="386"/>
        <v>0</v>
      </c>
      <c r="BD131" s="84"/>
      <c r="BE131" s="85">
        <f t="shared" si="387"/>
        <v>0</v>
      </c>
      <c r="BF131" s="84"/>
      <c r="BG131" s="85">
        <f t="shared" si="388"/>
        <v>0</v>
      </c>
      <c r="BH131" s="84">
        <v>5</v>
      </c>
      <c r="BI131" s="84">
        <f t="shared" si="389"/>
        <v>250860.53999999998</v>
      </c>
      <c r="BJ131" s="84">
        <v>30</v>
      </c>
      <c r="BK131" s="84">
        <f t="shared" si="390"/>
        <v>1655679.5639999998</v>
      </c>
      <c r="BL131" s="84"/>
      <c r="BM131" s="84">
        <f t="shared" si="391"/>
        <v>0</v>
      </c>
      <c r="BN131" s="84"/>
      <c r="BO131" s="85">
        <f t="shared" si="392"/>
        <v>0</v>
      </c>
      <c r="BP131" s="84">
        <v>4</v>
      </c>
      <c r="BQ131" s="84">
        <f t="shared" si="393"/>
        <v>200688.43199999997</v>
      </c>
      <c r="BR131" s="84">
        <v>9</v>
      </c>
      <c r="BS131" s="84">
        <f t="shared" si="394"/>
        <v>406394.07479999994</v>
      </c>
      <c r="BT131" s="84">
        <v>34</v>
      </c>
      <c r="BU131" s="85">
        <f t="shared" si="395"/>
        <v>2047022.0063999996</v>
      </c>
      <c r="BV131" s="84">
        <v>7</v>
      </c>
      <c r="BW131" s="89">
        <f t="shared" si="396"/>
        <v>421445.70719999989</v>
      </c>
      <c r="BX131" s="84"/>
      <c r="BY131" s="84">
        <f t="shared" si="397"/>
        <v>0</v>
      </c>
      <c r="BZ131" s="84"/>
      <c r="CA131" s="84">
        <f t="shared" si="398"/>
        <v>0</v>
      </c>
      <c r="CB131" s="84"/>
      <c r="CC131" s="84">
        <f t="shared" si="399"/>
        <v>0</v>
      </c>
      <c r="CD131" s="84">
        <v>5</v>
      </c>
      <c r="CE131" s="84">
        <f t="shared" si="400"/>
        <v>250860.53999999998</v>
      </c>
      <c r="CF131" s="84"/>
      <c r="CG131" s="84"/>
      <c r="CH131" s="84"/>
      <c r="CI131" s="85">
        <f t="shared" si="401"/>
        <v>0</v>
      </c>
      <c r="CJ131" s="84"/>
      <c r="CK131" s="85">
        <f t="shared" si="402"/>
        <v>0</v>
      </c>
      <c r="CL131" s="84">
        <v>45</v>
      </c>
      <c r="CM131" s="84">
        <f t="shared" si="403"/>
        <v>1881454.0499999998</v>
      </c>
      <c r="CN131" s="84">
        <v>19</v>
      </c>
      <c r="CO131" s="84">
        <f t="shared" si="404"/>
        <v>794391.70999999985</v>
      </c>
      <c r="CP131" s="84">
        <v>37</v>
      </c>
      <c r="CQ131" s="84">
        <f t="shared" si="405"/>
        <v>1546973.3299999998</v>
      </c>
      <c r="CR131" s="84">
        <v>15</v>
      </c>
      <c r="CS131" s="84">
        <f t="shared" si="406"/>
        <v>752581.61999999988</v>
      </c>
      <c r="CT131" s="84"/>
      <c r="CU131" s="84">
        <f t="shared" si="407"/>
        <v>0</v>
      </c>
      <c r="CV131" s="84">
        <v>1</v>
      </c>
      <c r="CW131" s="84">
        <f t="shared" si="408"/>
        <v>50172.107999999993</v>
      </c>
      <c r="CX131" s="90"/>
      <c r="CY131" s="84">
        <f t="shared" si="409"/>
        <v>0</v>
      </c>
      <c r="CZ131" s="84"/>
      <c r="DA131" s="89">
        <f t="shared" si="410"/>
        <v>0</v>
      </c>
      <c r="DB131" s="84">
        <v>10</v>
      </c>
      <c r="DC131" s="84">
        <f t="shared" si="411"/>
        <v>501721.07999999996</v>
      </c>
      <c r="DD131" s="91"/>
      <c r="DE131" s="84">
        <f t="shared" si="412"/>
        <v>0</v>
      </c>
      <c r="DF131" s="84">
        <v>10</v>
      </c>
      <c r="DG131" s="84">
        <f t="shared" si="413"/>
        <v>501721.07999999996</v>
      </c>
      <c r="DH131" s="84"/>
      <c r="DI131" s="84">
        <f t="shared" si="414"/>
        <v>0</v>
      </c>
      <c r="DJ131" s="84"/>
      <c r="DK131" s="92">
        <f t="shared" si="415"/>
        <v>0</v>
      </c>
      <c r="DL131" s="89"/>
      <c r="DM131" s="89"/>
      <c r="DN131" s="85">
        <f t="shared" si="325"/>
        <v>427</v>
      </c>
      <c r="DO131" s="85">
        <f t="shared" si="326"/>
        <v>20844838.470399994</v>
      </c>
    </row>
    <row r="132" spans="1:119" ht="18.75" x14ac:dyDescent="0.25">
      <c r="A132" s="73"/>
      <c r="B132" s="78">
        <v>101</v>
      </c>
      <c r="C132" s="79" t="s">
        <v>350</v>
      </c>
      <c r="D132" s="109" t="s">
        <v>351</v>
      </c>
      <c r="E132" s="74">
        <v>25969</v>
      </c>
      <c r="F132" s="81">
        <v>2.82</v>
      </c>
      <c r="G132" s="141">
        <v>0.9</v>
      </c>
      <c r="H132" s="140"/>
      <c r="I132" s="140"/>
      <c r="J132" s="140"/>
      <c r="K132" s="51"/>
      <c r="L132" s="82">
        <v>1.4</v>
      </c>
      <c r="M132" s="82">
        <v>1.68</v>
      </c>
      <c r="N132" s="82">
        <v>2.23</v>
      </c>
      <c r="O132" s="83">
        <v>2.57</v>
      </c>
      <c r="P132" s="142">
        <v>40</v>
      </c>
      <c r="Q132" s="84">
        <f t="shared" si="370"/>
        <v>4060014.2352</v>
      </c>
      <c r="R132" s="84">
        <v>266</v>
      </c>
      <c r="S132" s="84">
        <f t="shared" si="371"/>
        <v>26999094.664079998</v>
      </c>
      <c r="T132" s="84">
        <v>3</v>
      </c>
      <c r="U132" s="84">
        <f t="shared" si="372"/>
        <v>346023.94049999997</v>
      </c>
      <c r="V132" s="84"/>
      <c r="W132" s="85">
        <f t="shared" si="373"/>
        <v>0</v>
      </c>
      <c r="X132" s="84"/>
      <c r="Y132" s="84">
        <f t="shared" si="374"/>
        <v>0</v>
      </c>
      <c r="Z132" s="84"/>
      <c r="AA132" s="84"/>
      <c r="AB132" s="84"/>
      <c r="AC132" s="84">
        <f t="shared" si="375"/>
        <v>0</v>
      </c>
      <c r="AD132" s="84"/>
      <c r="AE132" s="84"/>
      <c r="AF132" s="84">
        <v>2</v>
      </c>
      <c r="AG132" s="84">
        <f t="shared" si="376"/>
        <v>203000.71176000001</v>
      </c>
      <c r="AH132" s="84"/>
      <c r="AI132" s="84"/>
      <c r="AJ132" s="86"/>
      <c r="AK132" s="84">
        <f t="shared" si="377"/>
        <v>0</v>
      </c>
      <c r="AL132" s="84"/>
      <c r="AM132" s="85">
        <f t="shared" si="378"/>
        <v>0</v>
      </c>
      <c r="AN132" s="84"/>
      <c r="AO132" s="84">
        <f t="shared" si="379"/>
        <v>0</v>
      </c>
      <c r="AP132" s="84">
        <v>300</v>
      </c>
      <c r="AQ132" s="84">
        <f t="shared" si="380"/>
        <v>36540128.116800003</v>
      </c>
      <c r="AR132" s="90"/>
      <c r="AS132" s="84">
        <f t="shared" si="381"/>
        <v>0</v>
      </c>
      <c r="AT132" s="84"/>
      <c r="AU132" s="89">
        <f t="shared" si="382"/>
        <v>0</v>
      </c>
      <c r="AV132" s="84"/>
      <c r="AW132" s="84">
        <f t="shared" si="383"/>
        <v>0</v>
      </c>
      <c r="AX132" s="84"/>
      <c r="AY132" s="84">
        <f t="shared" si="384"/>
        <v>0</v>
      </c>
      <c r="AZ132" s="84"/>
      <c r="BA132" s="84">
        <f t="shared" si="385"/>
        <v>0</v>
      </c>
      <c r="BB132" s="84"/>
      <c r="BC132" s="84">
        <f t="shared" si="386"/>
        <v>0</v>
      </c>
      <c r="BD132" s="84"/>
      <c r="BE132" s="85">
        <f t="shared" si="387"/>
        <v>0</v>
      </c>
      <c r="BF132" s="84"/>
      <c r="BG132" s="85">
        <f t="shared" si="388"/>
        <v>0</v>
      </c>
      <c r="BH132" s="84"/>
      <c r="BI132" s="84">
        <f t="shared" si="389"/>
        <v>0</v>
      </c>
      <c r="BJ132" s="84">
        <v>6</v>
      </c>
      <c r="BK132" s="84">
        <f t="shared" si="390"/>
        <v>730802.56233600003</v>
      </c>
      <c r="BL132" s="84"/>
      <c r="BM132" s="84">
        <f t="shared" si="391"/>
        <v>0</v>
      </c>
      <c r="BN132" s="84"/>
      <c r="BO132" s="85">
        <f t="shared" si="392"/>
        <v>0</v>
      </c>
      <c r="BP132" s="84"/>
      <c r="BQ132" s="84">
        <f t="shared" si="393"/>
        <v>0</v>
      </c>
      <c r="BR132" s="84"/>
      <c r="BS132" s="84">
        <f t="shared" si="394"/>
        <v>0</v>
      </c>
      <c r="BT132" s="84">
        <v>15</v>
      </c>
      <c r="BU132" s="85">
        <f t="shared" si="395"/>
        <v>1993097.8972799997</v>
      </c>
      <c r="BV132" s="84">
        <v>10</v>
      </c>
      <c r="BW132" s="89">
        <f t="shared" si="396"/>
        <v>1328731.9315199999</v>
      </c>
      <c r="BX132" s="84"/>
      <c r="BY132" s="84">
        <f t="shared" si="397"/>
        <v>0</v>
      </c>
      <c r="BZ132" s="84"/>
      <c r="CA132" s="84">
        <f t="shared" si="398"/>
        <v>0</v>
      </c>
      <c r="CB132" s="84"/>
      <c r="CC132" s="84">
        <f t="shared" si="399"/>
        <v>0</v>
      </c>
      <c r="CD132" s="84">
        <v>10</v>
      </c>
      <c r="CE132" s="84">
        <f t="shared" si="400"/>
        <v>1107276.6095999999</v>
      </c>
      <c r="CF132" s="84"/>
      <c r="CG132" s="84"/>
      <c r="CH132" s="84"/>
      <c r="CI132" s="85">
        <f t="shared" si="401"/>
        <v>0</v>
      </c>
      <c r="CJ132" s="84"/>
      <c r="CK132" s="85">
        <f t="shared" si="402"/>
        <v>0</v>
      </c>
      <c r="CL132" s="84">
        <v>3</v>
      </c>
      <c r="CM132" s="84">
        <f t="shared" si="403"/>
        <v>276819.15239999996</v>
      </c>
      <c r="CN132" s="84">
        <v>10</v>
      </c>
      <c r="CO132" s="84">
        <f t="shared" si="404"/>
        <v>922730.50799999991</v>
      </c>
      <c r="CP132" s="84">
        <v>4</v>
      </c>
      <c r="CQ132" s="84">
        <f t="shared" si="405"/>
        <v>369092.20319999999</v>
      </c>
      <c r="CR132" s="84">
        <v>12</v>
      </c>
      <c r="CS132" s="84">
        <f t="shared" si="406"/>
        <v>1328731.9315199999</v>
      </c>
      <c r="CT132" s="84"/>
      <c r="CU132" s="84">
        <f t="shared" si="407"/>
        <v>0</v>
      </c>
      <c r="CV132" s="84"/>
      <c r="CW132" s="84">
        <f t="shared" si="408"/>
        <v>0</v>
      </c>
      <c r="CX132" s="90"/>
      <c r="CY132" s="84">
        <f t="shared" si="409"/>
        <v>0</v>
      </c>
      <c r="CZ132" s="84"/>
      <c r="DA132" s="89">
        <f t="shared" si="410"/>
        <v>0</v>
      </c>
      <c r="DB132" s="84">
        <v>20</v>
      </c>
      <c r="DC132" s="84">
        <f t="shared" si="411"/>
        <v>2214553.2191999997</v>
      </c>
      <c r="DD132" s="91"/>
      <c r="DE132" s="84">
        <f t="shared" si="412"/>
        <v>0</v>
      </c>
      <c r="DF132" s="84">
        <v>4</v>
      </c>
      <c r="DG132" s="84">
        <f t="shared" si="413"/>
        <v>442910.64383999998</v>
      </c>
      <c r="DH132" s="84">
        <v>1</v>
      </c>
      <c r="DI132" s="84">
        <f t="shared" si="414"/>
        <v>146977.78805999999</v>
      </c>
      <c r="DJ132" s="84"/>
      <c r="DK132" s="92">
        <f t="shared" si="415"/>
        <v>0</v>
      </c>
      <c r="DL132" s="89"/>
      <c r="DM132" s="89"/>
      <c r="DN132" s="85">
        <f t="shared" si="325"/>
        <v>706</v>
      </c>
      <c r="DO132" s="85">
        <f t="shared" si="326"/>
        <v>79009986.115295991</v>
      </c>
    </row>
    <row r="133" spans="1:119" s="5" customFormat="1" x14ac:dyDescent="0.25">
      <c r="A133" s="73"/>
      <c r="B133" s="78">
        <v>102</v>
      </c>
      <c r="C133" s="79" t="s">
        <v>352</v>
      </c>
      <c r="D133" s="109" t="s">
        <v>353</v>
      </c>
      <c r="E133" s="74">
        <v>25969</v>
      </c>
      <c r="F133" s="81">
        <v>2.52</v>
      </c>
      <c r="G133" s="76">
        <v>1</v>
      </c>
      <c r="H133" s="77"/>
      <c r="I133" s="77"/>
      <c r="J133" s="77"/>
      <c r="K133" s="51"/>
      <c r="L133" s="82">
        <v>1.4</v>
      </c>
      <c r="M133" s="82">
        <v>1.68</v>
      </c>
      <c r="N133" s="82">
        <v>2.23</v>
      </c>
      <c r="O133" s="83">
        <v>2.57</v>
      </c>
      <c r="P133" s="142">
        <v>300</v>
      </c>
      <c r="Q133" s="84">
        <f t="shared" si="370"/>
        <v>30234148.559999999</v>
      </c>
      <c r="R133" s="84">
        <v>2000</v>
      </c>
      <c r="S133" s="84">
        <f t="shared" si="371"/>
        <v>201560990.40000001</v>
      </c>
      <c r="T133" s="84">
        <v>2</v>
      </c>
      <c r="U133" s="84">
        <f t="shared" si="372"/>
        <v>229046.58</v>
      </c>
      <c r="V133" s="84"/>
      <c r="W133" s="85">
        <f t="shared" si="373"/>
        <v>0</v>
      </c>
      <c r="X133" s="84"/>
      <c r="Y133" s="84">
        <f t="shared" si="374"/>
        <v>0</v>
      </c>
      <c r="Z133" s="84"/>
      <c r="AA133" s="84"/>
      <c r="AB133" s="84"/>
      <c r="AC133" s="84">
        <f t="shared" si="375"/>
        <v>0</v>
      </c>
      <c r="AD133" s="84"/>
      <c r="AE133" s="84"/>
      <c r="AF133" s="84">
        <v>10</v>
      </c>
      <c r="AG133" s="84">
        <f t="shared" si="376"/>
        <v>1007804.9520000002</v>
      </c>
      <c r="AH133" s="84"/>
      <c r="AI133" s="84"/>
      <c r="AJ133" s="86"/>
      <c r="AK133" s="84">
        <f t="shared" si="377"/>
        <v>0</v>
      </c>
      <c r="AL133" s="84">
        <v>20</v>
      </c>
      <c r="AM133" s="85">
        <f t="shared" si="378"/>
        <v>2015609.9040000003</v>
      </c>
      <c r="AN133" s="84">
        <v>15</v>
      </c>
      <c r="AO133" s="84">
        <f t="shared" si="379"/>
        <v>1511707.4279999998</v>
      </c>
      <c r="AP133" s="84">
        <v>1200</v>
      </c>
      <c r="AQ133" s="84">
        <f t="shared" si="380"/>
        <v>145123913.088</v>
      </c>
      <c r="AR133" s="90"/>
      <c r="AS133" s="84">
        <f t="shared" si="381"/>
        <v>0</v>
      </c>
      <c r="AT133" s="84">
        <v>11</v>
      </c>
      <c r="AU133" s="89">
        <f t="shared" si="382"/>
        <v>1330302.5366400001</v>
      </c>
      <c r="AV133" s="84"/>
      <c r="AW133" s="84">
        <f t="shared" si="383"/>
        <v>0</v>
      </c>
      <c r="AX133" s="84"/>
      <c r="AY133" s="84">
        <f t="shared" si="384"/>
        <v>0</v>
      </c>
      <c r="AZ133" s="84"/>
      <c r="BA133" s="84">
        <f t="shared" si="385"/>
        <v>0</v>
      </c>
      <c r="BB133" s="84"/>
      <c r="BC133" s="84">
        <f t="shared" si="386"/>
        <v>0</v>
      </c>
      <c r="BD133" s="84"/>
      <c r="BE133" s="85">
        <f t="shared" si="387"/>
        <v>0</v>
      </c>
      <c r="BF133" s="84"/>
      <c r="BG133" s="85">
        <f t="shared" si="388"/>
        <v>0</v>
      </c>
      <c r="BH133" s="84"/>
      <c r="BI133" s="84">
        <f t="shared" si="389"/>
        <v>0</v>
      </c>
      <c r="BJ133" s="84">
        <v>270</v>
      </c>
      <c r="BK133" s="84">
        <f t="shared" si="390"/>
        <v>32652880.444800004</v>
      </c>
      <c r="BL133" s="84"/>
      <c r="BM133" s="84">
        <f t="shared" si="391"/>
        <v>0</v>
      </c>
      <c r="BN133" s="84"/>
      <c r="BO133" s="85">
        <f t="shared" si="392"/>
        <v>0</v>
      </c>
      <c r="BP133" s="84">
        <v>6</v>
      </c>
      <c r="BQ133" s="84">
        <f t="shared" si="393"/>
        <v>659654.15040000004</v>
      </c>
      <c r="BR133" s="84">
        <v>18</v>
      </c>
      <c r="BS133" s="84">
        <f t="shared" si="394"/>
        <v>1781066.2060800001</v>
      </c>
      <c r="BT133" s="84">
        <v>140</v>
      </c>
      <c r="BU133" s="85">
        <f t="shared" si="395"/>
        <v>18470316.211199999</v>
      </c>
      <c r="BV133" s="84">
        <v>70</v>
      </c>
      <c r="BW133" s="89">
        <f t="shared" si="396"/>
        <v>9235158.1055999994</v>
      </c>
      <c r="BX133" s="84"/>
      <c r="BY133" s="84">
        <f t="shared" si="397"/>
        <v>0</v>
      </c>
      <c r="BZ133" s="84"/>
      <c r="CA133" s="84">
        <f t="shared" si="398"/>
        <v>0</v>
      </c>
      <c r="CB133" s="84"/>
      <c r="CC133" s="84">
        <f t="shared" si="399"/>
        <v>0</v>
      </c>
      <c r="CD133" s="84"/>
      <c r="CE133" s="84">
        <f t="shared" si="400"/>
        <v>0</v>
      </c>
      <c r="CF133" s="84"/>
      <c r="CG133" s="84"/>
      <c r="CH133" s="84"/>
      <c r="CI133" s="85">
        <f t="shared" si="401"/>
        <v>0</v>
      </c>
      <c r="CJ133" s="84"/>
      <c r="CK133" s="85">
        <f t="shared" si="402"/>
        <v>0</v>
      </c>
      <c r="CL133" s="84">
        <v>14</v>
      </c>
      <c r="CM133" s="84">
        <f t="shared" si="403"/>
        <v>1282660.8479999998</v>
      </c>
      <c r="CN133" s="84">
        <v>280</v>
      </c>
      <c r="CO133" s="84">
        <f t="shared" si="404"/>
        <v>25653216.959999997</v>
      </c>
      <c r="CP133" s="84">
        <v>48</v>
      </c>
      <c r="CQ133" s="84">
        <f t="shared" si="405"/>
        <v>4397694.3360000001</v>
      </c>
      <c r="CR133" s="84">
        <v>200</v>
      </c>
      <c r="CS133" s="84">
        <f t="shared" si="406"/>
        <v>21988471.68</v>
      </c>
      <c r="CT133" s="84"/>
      <c r="CU133" s="84">
        <f t="shared" si="407"/>
        <v>0</v>
      </c>
      <c r="CV133" s="84"/>
      <c r="CW133" s="84">
        <f t="shared" si="408"/>
        <v>0</v>
      </c>
      <c r="CX133" s="90"/>
      <c r="CY133" s="84">
        <f t="shared" si="409"/>
        <v>0</v>
      </c>
      <c r="CZ133" s="84"/>
      <c r="DA133" s="89">
        <f t="shared" si="410"/>
        <v>0</v>
      </c>
      <c r="DB133" s="84">
        <v>90</v>
      </c>
      <c r="DC133" s="84">
        <f t="shared" si="411"/>
        <v>9894812.2559999991</v>
      </c>
      <c r="DD133" s="91"/>
      <c r="DE133" s="84">
        <f t="shared" si="412"/>
        <v>0</v>
      </c>
      <c r="DF133" s="84">
        <v>50</v>
      </c>
      <c r="DG133" s="84">
        <f t="shared" si="413"/>
        <v>5497117.9199999999</v>
      </c>
      <c r="DH133" s="84"/>
      <c r="DI133" s="84">
        <f t="shared" si="414"/>
        <v>0</v>
      </c>
      <c r="DJ133" s="84"/>
      <c r="DK133" s="92">
        <f t="shared" si="415"/>
        <v>0</v>
      </c>
      <c r="DL133" s="89"/>
      <c r="DM133" s="89"/>
      <c r="DN133" s="85">
        <f t="shared" si="325"/>
        <v>4744</v>
      </c>
      <c r="DO133" s="85">
        <f t="shared" si="326"/>
        <v>514526572.56672001</v>
      </c>
    </row>
    <row r="134" spans="1:119" s="5" customFormat="1" ht="16.5" customHeight="1" x14ac:dyDescent="0.25">
      <c r="A134" s="73"/>
      <c r="B134" s="78">
        <v>103</v>
      </c>
      <c r="C134" s="79" t="s">
        <v>354</v>
      </c>
      <c r="D134" s="109" t="s">
        <v>355</v>
      </c>
      <c r="E134" s="74">
        <v>25969</v>
      </c>
      <c r="F134" s="81">
        <v>3.12</v>
      </c>
      <c r="G134" s="76">
        <v>1</v>
      </c>
      <c r="H134" s="77"/>
      <c r="I134" s="77"/>
      <c r="J134" s="77"/>
      <c r="K134" s="51"/>
      <c r="L134" s="82">
        <v>1.4</v>
      </c>
      <c r="M134" s="82">
        <v>1.68</v>
      </c>
      <c r="N134" s="82">
        <v>2.23</v>
      </c>
      <c r="O134" s="83">
        <v>2.57</v>
      </c>
      <c r="P134" s="84">
        <v>2</v>
      </c>
      <c r="Q134" s="84">
        <f t="shared" si="370"/>
        <v>249551.70240000001</v>
      </c>
      <c r="R134" s="84">
        <v>125</v>
      </c>
      <c r="S134" s="84">
        <f t="shared" si="371"/>
        <v>15596981.4</v>
      </c>
      <c r="T134" s="84"/>
      <c r="U134" s="84">
        <f t="shared" si="372"/>
        <v>0</v>
      </c>
      <c r="V134" s="84"/>
      <c r="W134" s="85">
        <f t="shared" si="373"/>
        <v>0</v>
      </c>
      <c r="X134" s="84"/>
      <c r="Y134" s="84">
        <f t="shared" si="374"/>
        <v>0</v>
      </c>
      <c r="Z134" s="84"/>
      <c r="AA134" s="84"/>
      <c r="AB134" s="84"/>
      <c r="AC134" s="84">
        <f t="shared" si="375"/>
        <v>0</v>
      </c>
      <c r="AD134" s="84"/>
      <c r="AE134" s="84"/>
      <c r="AF134" s="84"/>
      <c r="AG134" s="84">
        <f t="shared" si="376"/>
        <v>0</v>
      </c>
      <c r="AH134" s="84"/>
      <c r="AI134" s="84"/>
      <c r="AJ134" s="86"/>
      <c r="AK134" s="84">
        <f t="shared" si="377"/>
        <v>0</v>
      </c>
      <c r="AL134" s="84"/>
      <c r="AM134" s="85">
        <f t="shared" si="378"/>
        <v>0</v>
      </c>
      <c r="AN134" s="84"/>
      <c r="AO134" s="84">
        <f t="shared" si="379"/>
        <v>0</v>
      </c>
      <c r="AP134" s="84">
        <v>15</v>
      </c>
      <c r="AQ134" s="84">
        <f t="shared" si="380"/>
        <v>2245965.3215999999</v>
      </c>
      <c r="AR134" s="90"/>
      <c r="AS134" s="84">
        <f t="shared" si="381"/>
        <v>0</v>
      </c>
      <c r="AT134" s="84"/>
      <c r="AU134" s="89">
        <f t="shared" si="382"/>
        <v>0</v>
      </c>
      <c r="AV134" s="84"/>
      <c r="AW134" s="84">
        <f t="shared" si="383"/>
        <v>0</v>
      </c>
      <c r="AX134" s="84">
        <v>0</v>
      </c>
      <c r="AY134" s="84">
        <f t="shared" si="384"/>
        <v>0</v>
      </c>
      <c r="AZ134" s="84"/>
      <c r="BA134" s="84">
        <f t="shared" si="385"/>
        <v>0</v>
      </c>
      <c r="BB134" s="84"/>
      <c r="BC134" s="84">
        <f t="shared" si="386"/>
        <v>0</v>
      </c>
      <c r="BD134" s="84"/>
      <c r="BE134" s="85">
        <f t="shared" si="387"/>
        <v>0</v>
      </c>
      <c r="BF134" s="84"/>
      <c r="BG134" s="85">
        <f t="shared" si="388"/>
        <v>0</v>
      </c>
      <c r="BH134" s="84"/>
      <c r="BI134" s="84">
        <f t="shared" si="389"/>
        <v>0</v>
      </c>
      <c r="BJ134" s="84">
        <v>15</v>
      </c>
      <c r="BK134" s="84">
        <f t="shared" si="390"/>
        <v>2245965.3215999999</v>
      </c>
      <c r="BL134" s="84"/>
      <c r="BM134" s="84">
        <f t="shared" si="391"/>
        <v>0</v>
      </c>
      <c r="BN134" s="84"/>
      <c r="BO134" s="85">
        <f t="shared" si="392"/>
        <v>0</v>
      </c>
      <c r="BP134" s="84"/>
      <c r="BQ134" s="84">
        <f t="shared" si="393"/>
        <v>0</v>
      </c>
      <c r="BR134" s="84"/>
      <c r="BS134" s="84">
        <f t="shared" si="394"/>
        <v>0</v>
      </c>
      <c r="BT134" s="84"/>
      <c r="BU134" s="85">
        <f t="shared" si="395"/>
        <v>0</v>
      </c>
      <c r="BV134" s="84">
        <v>5</v>
      </c>
      <c r="BW134" s="89">
        <f t="shared" si="396"/>
        <v>816714.66240000003</v>
      </c>
      <c r="BX134" s="84"/>
      <c r="BY134" s="84">
        <f t="shared" si="397"/>
        <v>0</v>
      </c>
      <c r="BZ134" s="84"/>
      <c r="CA134" s="84">
        <f t="shared" si="398"/>
        <v>0</v>
      </c>
      <c r="CB134" s="84"/>
      <c r="CC134" s="84">
        <f t="shared" si="399"/>
        <v>0</v>
      </c>
      <c r="CD134" s="84"/>
      <c r="CE134" s="84">
        <f t="shared" si="400"/>
        <v>0</v>
      </c>
      <c r="CF134" s="84"/>
      <c r="CG134" s="84"/>
      <c r="CH134" s="84"/>
      <c r="CI134" s="85">
        <f t="shared" si="401"/>
        <v>0</v>
      </c>
      <c r="CJ134" s="84"/>
      <c r="CK134" s="85">
        <f t="shared" si="402"/>
        <v>0</v>
      </c>
      <c r="CL134" s="84"/>
      <c r="CM134" s="84">
        <f t="shared" si="403"/>
        <v>0</v>
      </c>
      <c r="CN134" s="84">
        <v>37</v>
      </c>
      <c r="CO134" s="84">
        <f t="shared" si="404"/>
        <v>4197005.9040000001</v>
      </c>
      <c r="CP134" s="84"/>
      <c r="CQ134" s="84">
        <f t="shared" si="405"/>
        <v>0</v>
      </c>
      <c r="CR134" s="84"/>
      <c r="CS134" s="84">
        <f t="shared" si="406"/>
        <v>0</v>
      </c>
      <c r="CT134" s="84"/>
      <c r="CU134" s="84">
        <f t="shared" si="407"/>
        <v>0</v>
      </c>
      <c r="CV134" s="84"/>
      <c r="CW134" s="84">
        <f t="shared" si="408"/>
        <v>0</v>
      </c>
      <c r="CX134" s="90"/>
      <c r="CY134" s="84">
        <f t="shared" si="409"/>
        <v>0</v>
      </c>
      <c r="CZ134" s="84"/>
      <c r="DA134" s="89">
        <f t="shared" si="410"/>
        <v>0</v>
      </c>
      <c r="DB134" s="84">
        <v>2</v>
      </c>
      <c r="DC134" s="84">
        <f t="shared" si="411"/>
        <v>272238.22080000001</v>
      </c>
      <c r="DD134" s="91"/>
      <c r="DE134" s="84">
        <f t="shared" si="412"/>
        <v>0</v>
      </c>
      <c r="DF134" s="84"/>
      <c r="DG134" s="84">
        <f t="shared" si="413"/>
        <v>0</v>
      </c>
      <c r="DH134" s="84"/>
      <c r="DI134" s="84">
        <f t="shared" si="414"/>
        <v>0</v>
      </c>
      <c r="DJ134" s="84"/>
      <c r="DK134" s="92">
        <f t="shared" si="415"/>
        <v>0</v>
      </c>
      <c r="DL134" s="89"/>
      <c r="DM134" s="89"/>
      <c r="DN134" s="85">
        <f t="shared" si="325"/>
        <v>201</v>
      </c>
      <c r="DO134" s="85">
        <f t="shared" si="326"/>
        <v>25624422.532800004</v>
      </c>
    </row>
    <row r="135" spans="1:119" ht="16.5" customHeight="1" x14ac:dyDescent="0.25">
      <c r="A135" s="73"/>
      <c r="B135" s="78">
        <v>104</v>
      </c>
      <c r="C135" s="79" t="s">
        <v>356</v>
      </c>
      <c r="D135" s="109" t="s">
        <v>357</v>
      </c>
      <c r="E135" s="74">
        <v>25969</v>
      </c>
      <c r="F135" s="81">
        <v>4.51</v>
      </c>
      <c r="G135" s="76">
        <v>1</v>
      </c>
      <c r="H135" s="77"/>
      <c r="I135" s="77"/>
      <c r="J135" s="77"/>
      <c r="K135" s="51"/>
      <c r="L135" s="82">
        <v>1.4</v>
      </c>
      <c r="M135" s="82">
        <v>1.68</v>
      </c>
      <c r="N135" s="82">
        <v>2.23</v>
      </c>
      <c r="O135" s="83">
        <v>2.57</v>
      </c>
      <c r="P135" s="84">
        <v>25</v>
      </c>
      <c r="Q135" s="84">
        <f t="shared" si="370"/>
        <v>4509127.3150000004</v>
      </c>
      <c r="R135" s="84">
        <v>155</v>
      </c>
      <c r="S135" s="84">
        <f t="shared" si="371"/>
        <v>27956589.353</v>
      </c>
      <c r="T135" s="84"/>
      <c r="U135" s="84">
        <f t="shared" si="372"/>
        <v>0</v>
      </c>
      <c r="V135" s="84"/>
      <c r="W135" s="85">
        <f t="shared" si="373"/>
        <v>0</v>
      </c>
      <c r="X135" s="84"/>
      <c r="Y135" s="84">
        <f t="shared" si="374"/>
        <v>0</v>
      </c>
      <c r="Z135" s="84"/>
      <c r="AA135" s="84"/>
      <c r="AB135" s="84"/>
      <c r="AC135" s="84">
        <f t="shared" si="375"/>
        <v>0</v>
      </c>
      <c r="AD135" s="84"/>
      <c r="AE135" s="84"/>
      <c r="AF135" s="84"/>
      <c r="AG135" s="84">
        <f t="shared" si="376"/>
        <v>0</v>
      </c>
      <c r="AH135" s="84"/>
      <c r="AI135" s="84"/>
      <c r="AJ135" s="86"/>
      <c r="AK135" s="84">
        <f t="shared" si="377"/>
        <v>0</v>
      </c>
      <c r="AL135" s="84"/>
      <c r="AM135" s="85">
        <f t="shared" si="378"/>
        <v>0</v>
      </c>
      <c r="AN135" s="84"/>
      <c r="AO135" s="84">
        <f t="shared" si="379"/>
        <v>0</v>
      </c>
      <c r="AP135" s="84">
        <v>20</v>
      </c>
      <c r="AQ135" s="84">
        <f t="shared" si="380"/>
        <v>4328762.2224000003</v>
      </c>
      <c r="AR135" s="90"/>
      <c r="AS135" s="84">
        <f t="shared" si="381"/>
        <v>0</v>
      </c>
      <c r="AT135" s="84"/>
      <c r="AU135" s="89">
        <f t="shared" si="382"/>
        <v>0</v>
      </c>
      <c r="AV135" s="84"/>
      <c r="AW135" s="84">
        <f t="shared" si="383"/>
        <v>0</v>
      </c>
      <c r="AX135" s="84">
        <v>0</v>
      </c>
      <c r="AY135" s="84">
        <f t="shared" si="384"/>
        <v>0</v>
      </c>
      <c r="AZ135" s="84"/>
      <c r="BA135" s="84">
        <f t="shared" si="385"/>
        <v>0</v>
      </c>
      <c r="BB135" s="84"/>
      <c r="BC135" s="84">
        <f t="shared" si="386"/>
        <v>0</v>
      </c>
      <c r="BD135" s="84"/>
      <c r="BE135" s="85">
        <f t="shared" si="387"/>
        <v>0</v>
      </c>
      <c r="BF135" s="84"/>
      <c r="BG135" s="85">
        <f t="shared" si="388"/>
        <v>0</v>
      </c>
      <c r="BH135" s="84"/>
      <c r="BI135" s="84">
        <f t="shared" si="389"/>
        <v>0</v>
      </c>
      <c r="BJ135" s="84">
        <v>15</v>
      </c>
      <c r="BK135" s="84">
        <f t="shared" si="390"/>
        <v>3246571.6667999998</v>
      </c>
      <c r="BL135" s="84"/>
      <c r="BM135" s="84">
        <f t="shared" si="391"/>
        <v>0</v>
      </c>
      <c r="BN135" s="84"/>
      <c r="BO135" s="85">
        <f t="shared" si="392"/>
        <v>0</v>
      </c>
      <c r="BP135" s="84"/>
      <c r="BQ135" s="84">
        <f t="shared" si="393"/>
        <v>0</v>
      </c>
      <c r="BR135" s="84"/>
      <c r="BS135" s="84">
        <f t="shared" si="394"/>
        <v>0</v>
      </c>
      <c r="BT135" s="84"/>
      <c r="BU135" s="85">
        <f t="shared" si="395"/>
        <v>0</v>
      </c>
      <c r="BV135" s="84"/>
      <c r="BW135" s="89">
        <f t="shared" si="396"/>
        <v>0</v>
      </c>
      <c r="BX135" s="84"/>
      <c r="BY135" s="84">
        <f t="shared" si="397"/>
        <v>0</v>
      </c>
      <c r="BZ135" s="84"/>
      <c r="CA135" s="84">
        <f t="shared" si="398"/>
        <v>0</v>
      </c>
      <c r="CB135" s="84"/>
      <c r="CC135" s="84">
        <f t="shared" si="399"/>
        <v>0</v>
      </c>
      <c r="CD135" s="84"/>
      <c r="CE135" s="84">
        <f t="shared" si="400"/>
        <v>0</v>
      </c>
      <c r="CF135" s="84"/>
      <c r="CG135" s="84"/>
      <c r="CH135" s="84"/>
      <c r="CI135" s="85">
        <f t="shared" si="401"/>
        <v>0</v>
      </c>
      <c r="CJ135" s="84"/>
      <c r="CK135" s="85">
        <f t="shared" si="402"/>
        <v>0</v>
      </c>
      <c r="CL135" s="84"/>
      <c r="CM135" s="84">
        <f t="shared" si="403"/>
        <v>0</v>
      </c>
      <c r="CN135" s="84"/>
      <c r="CO135" s="84">
        <f t="shared" si="404"/>
        <v>0</v>
      </c>
      <c r="CP135" s="84"/>
      <c r="CQ135" s="84">
        <f t="shared" si="405"/>
        <v>0</v>
      </c>
      <c r="CR135" s="84"/>
      <c r="CS135" s="84">
        <f t="shared" si="406"/>
        <v>0</v>
      </c>
      <c r="CT135" s="84"/>
      <c r="CU135" s="84">
        <f t="shared" si="407"/>
        <v>0</v>
      </c>
      <c r="CV135" s="84"/>
      <c r="CW135" s="84">
        <f t="shared" si="408"/>
        <v>0</v>
      </c>
      <c r="CX135" s="90"/>
      <c r="CY135" s="84">
        <f t="shared" si="409"/>
        <v>0</v>
      </c>
      <c r="CZ135" s="84"/>
      <c r="DA135" s="89">
        <f t="shared" si="410"/>
        <v>0</v>
      </c>
      <c r="DB135" s="84"/>
      <c r="DC135" s="84">
        <f t="shared" si="411"/>
        <v>0</v>
      </c>
      <c r="DD135" s="91"/>
      <c r="DE135" s="84">
        <f t="shared" si="412"/>
        <v>0</v>
      </c>
      <c r="DF135" s="84"/>
      <c r="DG135" s="84">
        <f t="shared" si="413"/>
        <v>0</v>
      </c>
      <c r="DH135" s="84"/>
      <c r="DI135" s="84">
        <f t="shared" si="414"/>
        <v>0</v>
      </c>
      <c r="DJ135" s="84"/>
      <c r="DK135" s="92">
        <f t="shared" si="415"/>
        <v>0</v>
      </c>
      <c r="DL135" s="89"/>
      <c r="DM135" s="89"/>
      <c r="DN135" s="85">
        <f t="shared" si="325"/>
        <v>215</v>
      </c>
      <c r="DO135" s="85">
        <f t="shared" si="326"/>
        <v>40041050.557200007</v>
      </c>
    </row>
    <row r="136" spans="1:119" ht="16.5" customHeight="1" x14ac:dyDescent="0.25">
      <c r="A136" s="73"/>
      <c r="B136" s="78">
        <v>105</v>
      </c>
      <c r="C136" s="79" t="s">
        <v>358</v>
      </c>
      <c r="D136" s="109" t="s">
        <v>359</v>
      </c>
      <c r="E136" s="74">
        <v>25969</v>
      </c>
      <c r="F136" s="81">
        <v>0.82</v>
      </c>
      <c r="G136" s="76">
        <v>1</v>
      </c>
      <c r="H136" s="77"/>
      <c r="I136" s="77"/>
      <c r="J136" s="77"/>
      <c r="K136" s="51"/>
      <c r="L136" s="82">
        <v>1.4</v>
      </c>
      <c r="M136" s="82">
        <v>1.68</v>
      </c>
      <c r="N136" s="82">
        <v>2.23</v>
      </c>
      <c r="O136" s="83">
        <v>2.57</v>
      </c>
      <c r="P136" s="84">
        <v>250</v>
      </c>
      <c r="Q136" s="84">
        <f t="shared" si="370"/>
        <v>8198413.2999999998</v>
      </c>
      <c r="R136" s="84">
        <v>580</v>
      </c>
      <c r="S136" s="84">
        <f t="shared" si="371"/>
        <v>19020318.855999999</v>
      </c>
      <c r="T136" s="84">
        <v>3</v>
      </c>
      <c r="U136" s="84">
        <f t="shared" si="372"/>
        <v>111796.54499999998</v>
      </c>
      <c r="V136" s="84"/>
      <c r="W136" s="85">
        <f t="shared" si="373"/>
        <v>0</v>
      </c>
      <c r="X136" s="84"/>
      <c r="Y136" s="84">
        <f t="shared" si="374"/>
        <v>0</v>
      </c>
      <c r="Z136" s="84"/>
      <c r="AA136" s="84"/>
      <c r="AB136" s="84"/>
      <c r="AC136" s="84">
        <f t="shared" si="375"/>
        <v>0</v>
      </c>
      <c r="AD136" s="84"/>
      <c r="AE136" s="84"/>
      <c r="AF136" s="84">
        <v>180</v>
      </c>
      <c r="AG136" s="84">
        <f t="shared" si="376"/>
        <v>5902857.5759999994</v>
      </c>
      <c r="AH136" s="84"/>
      <c r="AI136" s="84"/>
      <c r="AJ136" s="86"/>
      <c r="AK136" s="84">
        <f t="shared" si="377"/>
        <v>0</v>
      </c>
      <c r="AL136" s="84">
        <v>140</v>
      </c>
      <c r="AM136" s="85">
        <f t="shared" si="378"/>
        <v>4591111.4479999999</v>
      </c>
      <c r="AN136" s="84">
        <v>49</v>
      </c>
      <c r="AO136" s="84">
        <f t="shared" si="379"/>
        <v>1606889.0067999999</v>
      </c>
      <c r="AP136" s="84">
        <v>90</v>
      </c>
      <c r="AQ136" s="84">
        <f t="shared" si="380"/>
        <v>3541714.5456000003</v>
      </c>
      <c r="AR136" s="90"/>
      <c r="AS136" s="84">
        <f t="shared" si="381"/>
        <v>0</v>
      </c>
      <c r="AT136" s="84">
        <v>130</v>
      </c>
      <c r="AU136" s="89">
        <f t="shared" si="382"/>
        <v>5115809.8991999999</v>
      </c>
      <c r="AV136" s="84"/>
      <c r="AW136" s="84">
        <f t="shared" si="383"/>
        <v>0</v>
      </c>
      <c r="AX136" s="84"/>
      <c r="AY136" s="84">
        <f t="shared" si="384"/>
        <v>0</v>
      </c>
      <c r="AZ136" s="84"/>
      <c r="BA136" s="84">
        <f t="shared" si="385"/>
        <v>0</v>
      </c>
      <c r="BB136" s="84"/>
      <c r="BC136" s="84">
        <f t="shared" si="386"/>
        <v>0</v>
      </c>
      <c r="BD136" s="84"/>
      <c r="BE136" s="85">
        <f t="shared" si="387"/>
        <v>0</v>
      </c>
      <c r="BF136" s="84"/>
      <c r="BG136" s="85">
        <f t="shared" si="388"/>
        <v>0</v>
      </c>
      <c r="BH136" s="84">
        <v>46</v>
      </c>
      <c r="BI136" s="84">
        <f t="shared" si="389"/>
        <v>1645645.1423999998</v>
      </c>
      <c r="BJ136" s="84">
        <v>350</v>
      </c>
      <c r="BK136" s="84">
        <f t="shared" si="390"/>
        <v>13773334.344000001</v>
      </c>
      <c r="BL136" s="84"/>
      <c r="BM136" s="84">
        <f t="shared" si="391"/>
        <v>0</v>
      </c>
      <c r="BN136" s="84"/>
      <c r="BO136" s="85">
        <f t="shared" si="392"/>
        <v>0</v>
      </c>
      <c r="BP136" s="84">
        <v>40</v>
      </c>
      <c r="BQ136" s="84">
        <f t="shared" si="393"/>
        <v>1430995.7759999998</v>
      </c>
      <c r="BR136" s="84">
        <v>680</v>
      </c>
      <c r="BS136" s="84">
        <f t="shared" si="394"/>
        <v>21894235.3728</v>
      </c>
      <c r="BT136" s="84">
        <v>154</v>
      </c>
      <c r="BU136" s="85">
        <f t="shared" si="395"/>
        <v>6611200.4851199994</v>
      </c>
      <c r="BV136" s="84">
        <v>403</v>
      </c>
      <c r="BW136" s="89">
        <f t="shared" si="396"/>
        <v>17300738.931839999</v>
      </c>
      <c r="BX136" s="84"/>
      <c r="BY136" s="84">
        <f t="shared" si="397"/>
        <v>0</v>
      </c>
      <c r="BZ136" s="84"/>
      <c r="CA136" s="84">
        <f t="shared" si="398"/>
        <v>0</v>
      </c>
      <c r="CB136" s="84"/>
      <c r="CC136" s="84">
        <f t="shared" si="399"/>
        <v>0</v>
      </c>
      <c r="CD136" s="84">
        <v>190</v>
      </c>
      <c r="CE136" s="84">
        <f t="shared" si="400"/>
        <v>6797229.9359999988</v>
      </c>
      <c r="CF136" s="84"/>
      <c r="CG136" s="84"/>
      <c r="CH136" s="84"/>
      <c r="CI136" s="85">
        <f t="shared" si="401"/>
        <v>0</v>
      </c>
      <c r="CJ136" s="84">
        <v>900</v>
      </c>
      <c r="CK136" s="85">
        <f t="shared" si="402"/>
        <v>21464936.640000001</v>
      </c>
      <c r="CL136" s="84">
        <v>143</v>
      </c>
      <c r="CM136" s="84">
        <f t="shared" si="403"/>
        <v>4263174.9159999993</v>
      </c>
      <c r="CN136" s="84">
        <v>473</v>
      </c>
      <c r="CO136" s="84">
        <f t="shared" si="404"/>
        <v>14101270.875999998</v>
      </c>
      <c r="CP136" s="84">
        <v>204</v>
      </c>
      <c r="CQ136" s="84">
        <f t="shared" si="405"/>
        <v>6081732.0479999986</v>
      </c>
      <c r="CR136" s="84">
        <v>336</v>
      </c>
      <c r="CS136" s="84">
        <f t="shared" si="406"/>
        <v>12020364.518399999</v>
      </c>
      <c r="CT136" s="84">
        <v>100</v>
      </c>
      <c r="CU136" s="84">
        <f t="shared" si="407"/>
        <v>3577489.44</v>
      </c>
      <c r="CV136" s="84">
        <v>219</v>
      </c>
      <c r="CW136" s="84">
        <f t="shared" si="408"/>
        <v>7834701.8735999987</v>
      </c>
      <c r="CX136" s="90"/>
      <c r="CY136" s="84">
        <f t="shared" si="409"/>
        <v>0</v>
      </c>
      <c r="CZ136" s="84"/>
      <c r="DA136" s="89">
        <f t="shared" si="410"/>
        <v>0</v>
      </c>
      <c r="DB136" s="84"/>
      <c r="DC136" s="84">
        <f t="shared" si="411"/>
        <v>0</v>
      </c>
      <c r="DD136" s="91"/>
      <c r="DE136" s="84">
        <f t="shared" si="412"/>
        <v>0</v>
      </c>
      <c r="DF136" s="84">
        <v>261</v>
      </c>
      <c r="DG136" s="84">
        <f t="shared" si="413"/>
        <v>9337247.4384000003</v>
      </c>
      <c r="DH136" s="84">
        <v>5</v>
      </c>
      <c r="DI136" s="84">
        <f t="shared" si="414"/>
        <v>237434.56699999998</v>
      </c>
      <c r="DJ136" s="84">
        <v>50</v>
      </c>
      <c r="DK136" s="92">
        <f t="shared" si="415"/>
        <v>2736353.53</v>
      </c>
      <c r="DL136" s="89"/>
      <c r="DM136" s="89"/>
      <c r="DN136" s="85">
        <f t="shared" si="325"/>
        <v>5976</v>
      </c>
      <c r="DO136" s="85">
        <f t="shared" si="326"/>
        <v>199196997.01215997</v>
      </c>
    </row>
    <row r="137" spans="1:119" ht="15.75" customHeight="1" x14ac:dyDescent="0.25">
      <c r="A137" s="196">
        <v>16</v>
      </c>
      <c r="B137" s="211"/>
      <c r="C137" s="212"/>
      <c r="D137" s="215" t="s">
        <v>360</v>
      </c>
      <c r="E137" s="200">
        <v>25969</v>
      </c>
      <c r="F137" s="213">
        <v>1.2</v>
      </c>
      <c r="G137" s="207"/>
      <c r="H137" s="77"/>
      <c r="I137" s="77"/>
      <c r="J137" s="77"/>
      <c r="K137" s="208"/>
      <c r="L137" s="209">
        <v>1.4</v>
      </c>
      <c r="M137" s="209">
        <v>1.68</v>
      </c>
      <c r="N137" s="209">
        <v>2.23</v>
      </c>
      <c r="O137" s="210">
        <v>2.57</v>
      </c>
      <c r="P137" s="206">
        <f t="shared" ref="P137:CA137" si="416">SUM(P138:P149)</f>
        <v>261</v>
      </c>
      <c r="Q137" s="206">
        <f t="shared" si="416"/>
        <v>9123325.2039999999</v>
      </c>
      <c r="R137" s="206">
        <f t="shared" si="416"/>
        <v>1584</v>
      </c>
      <c r="S137" s="206">
        <f t="shared" si="416"/>
        <v>118377998.515</v>
      </c>
      <c r="T137" s="206">
        <f t="shared" si="416"/>
        <v>218</v>
      </c>
      <c r="U137" s="206">
        <f t="shared" si="416"/>
        <v>9273750.6364999991</v>
      </c>
      <c r="V137" s="206">
        <f t="shared" si="416"/>
        <v>0</v>
      </c>
      <c r="W137" s="206">
        <f t="shared" si="416"/>
        <v>0</v>
      </c>
      <c r="X137" s="206">
        <f t="shared" si="416"/>
        <v>7</v>
      </c>
      <c r="Y137" s="206">
        <f t="shared" si="416"/>
        <v>363420.57359999995</v>
      </c>
      <c r="Z137" s="206">
        <f t="shared" si="416"/>
        <v>0</v>
      </c>
      <c r="AA137" s="206">
        <f t="shared" si="416"/>
        <v>0</v>
      </c>
      <c r="AB137" s="206">
        <f t="shared" si="416"/>
        <v>0</v>
      </c>
      <c r="AC137" s="206">
        <f t="shared" si="416"/>
        <v>0</v>
      </c>
      <c r="AD137" s="206">
        <f t="shared" si="416"/>
        <v>0</v>
      </c>
      <c r="AE137" s="206">
        <f t="shared" si="416"/>
        <v>0</v>
      </c>
      <c r="AF137" s="206">
        <f t="shared" si="416"/>
        <v>213</v>
      </c>
      <c r="AG137" s="206">
        <f t="shared" si="416"/>
        <v>5309299.7243999997</v>
      </c>
      <c r="AH137" s="206">
        <f t="shared" si="416"/>
        <v>0</v>
      </c>
      <c r="AI137" s="206">
        <f t="shared" si="416"/>
        <v>0</v>
      </c>
      <c r="AJ137" s="206">
        <f t="shared" si="416"/>
        <v>17</v>
      </c>
      <c r="AK137" s="206">
        <f t="shared" si="416"/>
        <v>1046997.3668000001</v>
      </c>
      <c r="AL137" s="206">
        <f t="shared" si="416"/>
        <v>70</v>
      </c>
      <c r="AM137" s="206">
        <f t="shared" si="416"/>
        <v>1730574.1600000001</v>
      </c>
      <c r="AN137" s="206">
        <f t="shared" si="416"/>
        <v>0</v>
      </c>
      <c r="AO137" s="206">
        <f t="shared" si="416"/>
        <v>0</v>
      </c>
      <c r="AP137" s="206">
        <f t="shared" si="416"/>
        <v>984</v>
      </c>
      <c r="AQ137" s="206">
        <f t="shared" si="416"/>
        <v>87467112.565392017</v>
      </c>
      <c r="AR137" s="206">
        <f t="shared" si="416"/>
        <v>0</v>
      </c>
      <c r="AS137" s="206">
        <f t="shared" si="416"/>
        <v>0</v>
      </c>
      <c r="AT137" s="206">
        <f t="shared" si="416"/>
        <v>122</v>
      </c>
      <c r="AU137" s="206">
        <f t="shared" si="416"/>
        <v>3594940.6080000005</v>
      </c>
      <c r="AV137" s="206">
        <f t="shared" si="416"/>
        <v>0</v>
      </c>
      <c r="AW137" s="206">
        <f t="shared" si="416"/>
        <v>0</v>
      </c>
      <c r="AX137" s="206">
        <f t="shared" si="416"/>
        <v>0</v>
      </c>
      <c r="AY137" s="206">
        <f t="shared" si="416"/>
        <v>0</v>
      </c>
      <c r="AZ137" s="206">
        <f t="shared" si="416"/>
        <v>0</v>
      </c>
      <c r="BA137" s="206">
        <f t="shared" si="416"/>
        <v>0</v>
      </c>
      <c r="BB137" s="206">
        <f t="shared" si="416"/>
        <v>0</v>
      </c>
      <c r="BC137" s="206">
        <f t="shared" si="416"/>
        <v>0</v>
      </c>
      <c r="BD137" s="206">
        <f t="shared" si="416"/>
        <v>0</v>
      </c>
      <c r="BE137" s="206">
        <f t="shared" si="416"/>
        <v>0</v>
      </c>
      <c r="BF137" s="206">
        <f t="shared" si="416"/>
        <v>0</v>
      </c>
      <c r="BG137" s="206">
        <f t="shared" si="416"/>
        <v>0</v>
      </c>
      <c r="BH137" s="206">
        <f t="shared" si="416"/>
        <v>45</v>
      </c>
      <c r="BI137" s="206">
        <f t="shared" si="416"/>
        <v>1109167.1528</v>
      </c>
      <c r="BJ137" s="206">
        <f t="shared" si="416"/>
        <v>0</v>
      </c>
      <c r="BK137" s="206">
        <f t="shared" si="416"/>
        <v>0</v>
      </c>
      <c r="BL137" s="206">
        <f t="shared" si="416"/>
        <v>21</v>
      </c>
      <c r="BM137" s="206">
        <f t="shared" si="416"/>
        <v>662271.82559999998</v>
      </c>
      <c r="BN137" s="206">
        <f t="shared" si="416"/>
        <v>0</v>
      </c>
      <c r="BO137" s="206">
        <f t="shared" si="416"/>
        <v>0</v>
      </c>
      <c r="BP137" s="206">
        <f t="shared" si="416"/>
        <v>84</v>
      </c>
      <c r="BQ137" s="206">
        <f t="shared" si="416"/>
        <v>3501140.58</v>
      </c>
      <c r="BR137" s="206">
        <f t="shared" si="416"/>
        <v>677</v>
      </c>
      <c r="BS137" s="206">
        <f t="shared" si="416"/>
        <v>20109504.421439998</v>
      </c>
      <c r="BT137" s="206">
        <f t="shared" si="416"/>
        <v>84</v>
      </c>
      <c r="BU137" s="206">
        <f t="shared" si="416"/>
        <v>2526580.10304</v>
      </c>
      <c r="BV137" s="206">
        <f t="shared" si="416"/>
        <v>123</v>
      </c>
      <c r="BW137" s="206">
        <f t="shared" si="416"/>
        <v>3523216.3075200003</v>
      </c>
      <c r="BX137" s="206">
        <f t="shared" si="416"/>
        <v>0</v>
      </c>
      <c r="BY137" s="206">
        <f t="shared" si="416"/>
        <v>0</v>
      </c>
      <c r="BZ137" s="206">
        <f t="shared" si="416"/>
        <v>0</v>
      </c>
      <c r="CA137" s="206">
        <f t="shared" si="416"/>
        <v>0</v>
      </c>
      <c r="CB137" s="206">
        <f t="shared" ref="CB137:DM137" si="417">SUM(CB138:CB149)</f>
        <v>0</v>
      </c>
      <c r="CC137" s="206">
        <f t="shared" si="417"/>
        <v>0</v>
      </c>
      <c r="CD137" s="206">
        <f t="shared" si="417"/>
        <v>244</v>
      </c>
      <c r="CE137" s="206">
        <f t="shared" si="417"/>
        <v>6996173.2511999998</v>
      </c>
      <c r="CF137" s="206">
        <f t="shared" si="417"/>
        <v>0</v>
      </c>
      <c r="CG137" s="206">
        <f t="shared" si="417"/>
        <v>0</v>
      </c>
      <c r="CH137" s="206">
        <f t="shared" si="417"/>
        <v>96</v>
      </c>
      <c r="CI137" s="206">
        <f t="shared" si="417"/>
        <v>2373358.8479999998</v>
      </c>
      <c r="CJ137" s="206">
        <f t="shared" si="417"/>
        <v>110</v>
      </c>
      <c r="CK137" s="206">
        <f t="shared" si="417"/>
        <v>2719473.68</v>
      </c>
      <c r="CL137" s="206">
        <f t="shared" si="417"/>
        <v>96</v>
      </c>
      <c r="CM137" s="206">
        <f t="shared" si="417"/>
        <v>2006884.3200000003</v>
      </c>
      <c r="CN137" s="206">
        <f t="shared" si="417"/>
        <v>170</v>
      </c>
      <c r="CO137" s="206">
        <f t="shared" si="417"/>
        <v>4528214.53</v>
      </c>
      <c r="CP137" s="206">
        <f t="shared" si="417"/>
        <v>158</v>
      </c>
      <c r="CQ137" s="206">
        <f t="shared" si="417"/>
        <v>3812353.0760000004</v>
      </c>
      <c r="CR137" s="206">
        <f t="shared" si="417"/>
        <v>295</v>
      </c>
      <c r="CS137" s="206">
        <f t="shared" si="417"/>
        <v>9528512.2396799996</v>
      </c>
      <c r="CT137" s="206">
        <f t="shared" si="417"/>
        <v>126</v>
      </c>
      <c r="CU137" s="206">
        <f t="shared" si="417"/>
        <v>6575512.8465600004</v>
      </c>
      <c r="CV137" s="206">
        <f t="shared" si="417"/>
        <v>172</v>
      </c>
      <c r="CW137" s="206">
        <f t="shared" si="417"/>
        <v>5128898.2752</v>
      </c>
      <c r="CX137" s="206">
        <f t="shared" si="417"/>
        <v>0</v>
      </c>
      <c r="CY137" s="206">
        <f t="shared" si="417"/>
        <v>0</v>
      </c>
      <c r="CZ137" s="206">
        <f t="shared" si="417"/>
        <v>0</v>
      </c>
      <c r="DA137" s="206">
        <f t="shared" si="417"/>
        <v>0</v>
      </c>
      <c r="DB137" s="206">
        <f t="shared" si="417"/>
        <v>0</v>
      </c>
      <c r="DC137" s="206">
        <f t="shared" si="417"/>
        <v>0</v>
      </c>
      <c r="DD137" s="206">
        <f t="shared" si="417"/>
        <v>31</v>
      </c>
      <c r="DE137" s="206">
        <f t="shared" si="417"/>
        <v>773086.7424000001</v>
      </c>
      <c r="DF137" s="206">
        <f t="shared" si="417"/>
        <v>225</v>
      </c>
      <c r="DG137" s="206">
        <f t="shared" si="417"/>
        <v>6661547.1047999999</v>
      </c>
      <c r="DH137" s="206">
        <f t="shared" si="417"/>
        <v>96</v>
      </c>
      <c r="DI137" s="206">
        <f t="shared" si="417"/>
        <v>3683131.3319999999</v>
      </c>
      <c r="DJ137" s="206">
        <f t="shared" si="417"/>
        <v>49</v>
      </c>
      <c r="DK137" s="206">
        <f t="shared" si="417"/>
        <v>2517712.2089199997</v>
      </c>
      <c r="DL137" s="206">
        <f t="shared" si="417"/>
        <v>0</v>
      </c>
      <c r="DM137" s="206">
        <f t="shared" si="417"/>
        <v>0</v>
      </c>
      <c r="DN137" s="206">
        <f>SUM(DN138:DN149)</f>
        <v>6378</v>
      </c>
      <c r="DO137" s="206">
        <f t="shared" ref="DO137" si="418">SUM(DO138:DO149)</f>
        <v>325024158.198852</v>
      </c>
    </row>
    <row r="138" spans="1:119" ht="30" customHeight="1" x14ac:dyDescent="0.25">
      <c r="A138" s="73"/>
      <c r="B138" s="78">
        <v>109</v>
      </c>
      <c r="C138" s="79" t="s">
        <v>361</v>
      </c>
      <c r="D138" s="109" t="s">
        <v>362</v>
      </c>
      <c r="E138" s="74">
        <v>25969</v>
      </c>
      <c r="F138" s="81">
        <v>0.98</v>
      </c>
      <c r="G138" s="76">
        <v>1</v>
      </c>
      <c r="H138" s="77"/>
      <c r="I138" s="77"/>
      <c r="J138" s="77"/>
      <c r="K138" s="51"/>
      <c r="L138" s="82">
        <v>1.4</v>
      </c>
      <c r="M138" s="82">
        <v>1.68</v>
      </c>
      <c r="N138" s="82">
        <v>2.23</v>
      </c>
      <c r="O138" s="83">
        <v>2.57</v>
      </c>
      <c r="P138" s="84">
        <v>2</v>
      </c>
      <c r="Q138" s="84">
        <f>(P138*$E138*$F138*$G138*$L138*$Q$11)</f>
        <v>78384.829599999997</v>
      </c>
      <c r="R138" s="84">
        <v>3</v>
      </c>
      <c r="S138" s="84">
        <f>(R138*$E138*$F138*$G138*$L138*$S$11)</f>
        <v>117577.24440000001</v>
      </c>
      <c r="T138" s="84">
        <v>145</v>
      </c>
      <c r="U138" s="84">
        <f>(T138*$E138*$F138*$G138*$L138*$U$11)</f>
        <v>6457841.0749999993</v>
      </c>
      <c r="V138" s="84"/>
      <c r="W138" s="85">
        <f>(V138*$E138*$F138*$G138*$L138*$W$11)</f>
        <v>0</v>
      </c>
      <c r="X138" s="84"/>
      <c r="Y138" s="84">
        <f>(X138*$E138*$F138*$G138*$L138*$Y$11)</f>
        <v>0</v>
      </c>
      <c r="Z138" s="84"/>
      <c r="AA138" s="84"/>
      <c r="AB138" s="84"/>
      <c r="AC138" s="84">
        <f>(AB138*$E138*$F138*$G138*$L138*$AC$11)</f>
        <v>0</v>
      </c>
      <c r="AD138" s="84"/>
      <c r="AE138" s="84"/>
      <c r="AF138" s="84">
        <v>3</v>
      </c>
      <c r="AG138" s="84">
        <f>(AF138*$E138*$F138*$G138*$L138*$AG$11)</f>
        <v>117577.24440000001</v>
      </c>
      <c r="AH138" s="84"/>
      <c r="AI138" s="84"/>
      <c r="AJ138" s="86"/>
      <c r="AK138" s="84">
        <f>(AJ138*$E138*$F138*$G138*$L138*$AK$11)</f>
        <v>0</v>
      </c>
      <c r="AL138" s="84"/>
      <c r="AM138" s="85">
        <f>(AL138*$E138*$F138*$G138*$L138*$AM$11)</f>
        <v>0</v>
      </c>
      <c r="AN138" s="84"/>
      <c r="AO138" s="84">
        <f>(AN138*$E138*$F138*$G138*$L138*$AO$11)</f>
        <v>0</v>
      </c>
      <c r="AP138" s="84">
        <v>5</v>
      </c>
      <c r="AQ138" s="84">
        <f>(AP138*$E138*$F138*$G138*$M138*$AQ$11)</f>
        <v>235154.48880000002</v>
      </c>
      <c r="AR138" s="90"/>
      <c r="AS138" s="84">
        <f>(AR138*$E138*$F138*$G138*$M138*$AS$11)</f>
        <v>0</v>
      </c>
      <c r="AT138" s="84"/>
      <c r="AU138" s="89">
        <f>(AT138*$E138*$F138*$G138*$M138*$AU$11)</f>
        <v>0</v>
      </c>
      <c r="AV138" s="84"/>
      <c r="AW138" s="84">
        <f>(AV138*$E138*$F138*$G138*$L138*$AW$11)</f>
        <v>0</v>
      </c>
      <c r="AX138" s="84">
        <v>0</v>
      </c>
      <c r="AY138" s="84">
        <f>(AX138*$E138*$F138*$G138*$L138*$AY$11)</f>
        <v>0</v>
      </c>
      <c r="AZ138" s="84"/>
      <c r="BA138" s="84">
        <f>(AZ138*$E138*$F138*$G138*$L138*$BA$11)</f>
        <v>0</v>
      </c>
      <c r="BB138" s="84"/>
      <c r="BC138" s="84">
        <f>(BB138*$E138*$F138*$G138*$L138*$BC$11)</f>
        <v>0</v>
      </c>
      <c r="BD138" s="84"/>
      <c r="BE138" s="85">
        <f>(BD138*$E138*$F138*$G138*$L138*$BE$11)</f>
        <v>0</v>
      </c>
      <c r="BF138" s="84"/>
      <c r="BG138" s="85">
        <f>(BF138*$E138*$F138*$G138*$L138*$BG$11)</f>
        <v>0</v>
      </c>
      <c r="BH138" s="84"/>
      <c r="BI138" s="84">
        <f>(BH138*$E138*$F138*$G138*$L138*$BI$11)</f>
        <v>0</v>
      </c>
      <c r="BJ138" s="84"/>
      <c r="BK138" s="84">
        <f>(BJ138*$E138*$F138*$G138*$M138*$BK$11)</f>
        <v>0</v>
      </c>
      <c r="BL138" s="84">
        <v>3</v>
      </c>
      <c r="BM138" s="84">
        <f>(BL138*$E138*$F138*$G138*$M138*$BM$11)</f>
        <v>128266.0848</v>
      </c>
      <c r="BN138" s="84"/>
      <c r="BO138" s="85">
        <f>(BN138*$E138*$F138*$G138*$M138*$BO$11)</f>
        <v>0</v>
      </c>
      <c r="BP138" s="84"/>
      <c r="BQ138" s="84">
        <f>(BP138*$E138*$F138*$G138*$M138*$BQ$11)</f>
        <v>0</v>
      </c>
      <c r="BR138" s="84"/>
      <c r="BS138" s="84">
        <f>(BR138*$E138*$F138*$G138*$M138*$BS$11)</f>
        <v>0</v>
      </c>
      <c r="BT138" s="84"/>
      <c r="BU138" s="85">
        <f>(BT138*$E138*$F138*$G138*$M138*$BU$11)</f>
        <v>0</v>
      </c>
      <c r="BV138" s="84">
        <v>1</v>
      </c>
      <c r="BW138" s="89">
        <f>(BV138*$E138*$F138*$G138*$M138*$BW$11)</f>
        <v>51306.433919999996</v>
      </c>
      <c r="BX138" s="84"/>
      <c r="BY138" s="84">
        <f>(BX138*$E138*$F138*$G138*$L138*$BY$11)</f>
        <v>0</v>
      </c>
      <c r="BZ138" s="84"/>
      <c r="CA138" s="84">
        <f>(BZ138*$E138*$F138*$G138*$L138*$CA$11)</f>
        <v>0</v>
      </c>
      <c r="CB138" s="84"/>
      <c r="CC138" s="84">
        <f>(CB138*$E138*$F138*$G138*$L138*$CC$11)</f>
        <v>0</v>
      </c>
      <c r="CD138" s="84">
        <v>2</v>
      </c>
      <c r="CE138" s="84">
        <f>(CD138*$E138*$F138*$G138*$M138*$CE$11)</f>
        <v>85510.723199999993</v>
      </c>
      <c r="CF138" s="84"/>
      <c r="CG138" s="84"/>
      <c r="CH138" s="84"/>
      <c r="CI138" s="85">
        <f>(CH138*$E138*$F138*$G138*$L138*$CI$11)</f>
        <v>0</v>
      </c>
      <c r="CJ138" s="84"/>
      <c r="CK138" s="85">
        <f>(CJ138*$E138*$F138*$G138*$L138*$CK$11)</f>
        <v>0</v>
      </c>
      <c r="CL138" s="84"/>
      <c r="CM138" s="84">
        <f>(CL138*$E138*$F138*$G138*$L138*$CM$11)</f>
        <v>0</v>
      </c>
      <c r="CN138" s="84"/>
      <c r="CO138" s="84">
        <f>(CN138*$E138*$F138*$G138*$L138*$CO$11)</f>
        <v>0</v>
      </c>
      <c r="CP138" s="84"/>
      <c r="CQ138" s="84">
        <f>(CP138*$E138*$F138*$G138*$L138*$CQ$11)</f>
        <v>0</v>
      </c>
      <c r="CR138" s="84">
        <v>4</v>
      </c>
      <c r="CS138" s="84">
        <f>(CR138*$E138*$F138*$G138*$M138*$CS$11)</f>
        <v>171021.44639999999</v>
      </c>
      <c r="CT138" s="84">
        <v>5</v>
      </c>
      <c r="CU138" s="84">
        <f>(CT138*$E138*$F138*$G138*$M138*$CU$11)</f>
        <v>213776.80799999999</v>
      </c>
      <c r="CV138" s="84">
        <v>2</v>
      </c>
      <c r="CW138" s="84">
        <f>(CV138*$E138*$F138*$G138*$M138*$CW$11)</f>
        <v>85510.723199999993</v>
      </c>
      <c r="CX138" s="90"/>
      <c r="CY138" s="84">
        <f>(CX138*$E138*$F138*$G138*$M138*$CY$11)</f>
        <v>0</v>
      </c>
      <c r="CZ138" s="84"/>
      <c r="DA138" s="89">
        <f t="shared" ref="DA138:DA139" si="419">(CZ138*$E138*$F138*$G138*$M138*DA$11)</f>
        <v>0</v>
      </c>
      <c r="DB138" s="84"/>
      <c r="DC138" s="84">
        <f>(DB138*$E138*$F138*$G138*$M138*$DC$11)</f>
        <v>0</v>
      </c>
      <c r="DD138" s="91"/>
      <c r="DE138" s="84">
        <f>(DD138*$E138*$F138*$G138*$M138*$DE$11)</f>
        <v>0</v>
      </c>
      <c r="DF138" s="84">
        <v>2</v>
      </c>
      <c r="DG138" s="84">
        <f>(DF138*$E138*$F138*$G138*$M138*$DG$11)</f>
        <v>85510.723199999993</v>
      </c>
      <c r="DH138" s="84"/>
      <c r="DI138" s="84">
        <f>(DH138*$E138*$F138*$G138*$N138*$DI$11)</f>
        <v>0</v>
      </c>
      <c r="DJ138" s="84">
        <v>2</v>
      </c>
      <c r="DK138" s="92">
        <f>(DJ138*$E138*$F138*$G138*$O138*$DK$11)</f>
        <v>130811.04679999998</v>
      </c>
      <c r="DL138" s="89"/>
      <c r="DM138" s="89"/>
      <c r="DN138" s="85">
        <f t="shared" ref="DN138:DN149" si="420">SUM(P138,R138,T138,V138,X138,Z138,AB138,AD138,AF138,AH138,AJ138,AL138,AR138,AV138,AX138,CB138,AN138,BB138,BD138,BF138,CP138,BH138,BJ138,AP138,BN138,AT138,CR138,BP138,CT138,BR138,BT138,BV138,CD138,BX138,BZ138,CF138,CH138,CJ138,CL138,CN138,CV138,CX138,BL138,AZ138,CZ138,DB138,DD138,DF138,DH138,DJ138,DL138)</f>
        <v>179</v>
      </c>
      <c r="DO138" s="85">
        <f t="shared" ref="DO138:DO149" si="421">SUM(Q138,S138,U138,W138,Y138,AA138,AC138,AE138,AG138,AI138,AK138,AM138,AS138,AW138,AY138,CC138,AO138,BC138,BE138,BG138,CQ138,BI138,BK138,AQ138,BO138,AU138,CS138,BQ138,CU138,BS138,BU138,BW138,CE138,BY138,CA138,CG138,CI138,CK138,CM138,CO138,CW138,CY138,BM138,BA138,DA138,DC138,DE138,DG138,DI138,DK138,DM138)</f>
        <v>7958248.8717199992</v>
      </c>
    </row>
    <row r="139" spans="1:119" ht="30" customHeight="1" x14ac:dyDescent="0.25">
      <c r="A139" s="73"/>
      <c r="B139" s="78">
        <v>110</v>
      </c>
      <c r="C139" s="79" t="s">
        <v>363</v>
      </c>
      <c r="D139" s="109" t="s">
        <v>364</v>
      </c>
      <c r="E139" s="74">
        <v>25969</v>
      </c>
      <c r="F139" s="81">
        <v>1.49</v>
      </c>
      <c r="G139" s="76">
        <v>1</v>
      </c>
      <c r="H139" s="77"/>
      <c r="I139" s="77"/>
      <c r="J139" s="77"/>
      <c r="K139" s="51"/>
      <c r="L139" s="82">
        <v>1.4</v>
      </c>
      <c r="M139" s="82">
        <v>1.68</v>
      </c>
      <c r="N139" s="82">
        <v>2.23</v>
      </c>
      <c r="O139" s="83">
        <v>2.57</v>
      </c>
      <c r="P139" s="84">
        <v>0</v>
      </c>
      <c r="Q139" s="84">
        <f>(P139*$E139*$F139*$G139*$L139*$Q$11)</f>
        <v>0</v>
      </c>
      <c r="R139" s="84">
        <v>8</v>
      </c>
      <c r="S139" s="84">
        <f>(R139*$E139*$F139*$G139*$L139*$S$11)</f>
        <v>476707.73920000001</v>
      </c>
      <c r="T139" s="84"/>
      <c r="U139" s="84">
        <f>(T139*$E139*$F139*$G139*$L139*$U$11)</f>
        <v>0</v>
      </c>
      <c r="V139" s="84"/>
      <c r="W139" s="85">
        <f>(V139*$E139*$F139*$G139*$L139*$W$11)</f>
        <v>0</v>
      </c>
      <c r="X139" s="84"/>
      <c r="Y139" s="84">
        <f>(X139*$E139*$F139*$G139*$L139*$Y$11)</f>
        <v>0</v>
      </c>
      <c r="Z139" s="84"/>
      <c r="AA139" s="84"/>
      <c r="AB139" s="84"/>
      <c r="AC139" s="84">
        <f>(AB139*$E139*$F139*$G139*$L139*$AC$11)</f>
        <v>0</v>
      </c>
      <c r="AD139" s="84"/>
      <c r="AE139" s="84"/>
      <c r="AF139" s="84"/>
      <c r="AG139" s="84">
        <f>(AF139*$E139*$F139*$G139*$L139*$AG$11)</f>
        <v>0</v>
      </c>
      <c r="AH139" s="84"/>
      <c r="AI139" s="84"/>
      <c r="AJ139" s="86"/>
      <c r="AK139" s="84">
        <f>(AJ139*$E139*$F139*$G139*$L139*$AK$11)</f>
        <v>0</v>
      </c>
      <c r="AL139" s="84"/>
      <c r="AM139" s="85">
        <f>(AL139*$E139*$F139*$G139*$L139*$AM$11)</f>
        <v>0</v>
      </c>
      <c r="AN139" s="84"/>
      <c r="AO139" s="84">
        <f>(AN139*$E139*$F139*$G139*$L139*$AO$11)</f>
        <v>0</v>
      </c>
      <c r="AP139" s="84">
        <v>5</v>
      </c>
      <c r="AQ139" s="84">
        <f>(AP139*$E139*$F139*$G139*$M139*$AQ$11)</f>
        <v>357530.80439999996</v>
      </c>
      <c r="AR139" s="90"/>
      <c r="AS139" s="84">
        <f>(AR139*$E139*$F139*$G139*$M139*$AS$11)</f>
        <v>0</v>
      </c>
      <c r="AT139" s="84"/>
      <c r="AU139" s="89">
        <f>(AT139*$E139*$F139*$G139*$M139*$AU$11)</f>
        <v>0</v>
      </c>
      <c r="AV139" s="84"/>
      <c r="AW139" s="84">
        <f>(AV139*$E139*$F139*$G139*$L139*$AW$11)</f>
        <v>0</v>
      </c>
      <c r="AX139" s="84">
        <v>0</v>
      </c>
      <c r="AY139" s="84">
        <f>(AX139*$E139*$F139*$G139*$L139*$AY$11)</f>
        <v>0</v>
      </c>
      <c r="AZ139" s="84"/>
      <c r="BA139" s="84">
        <f>(AZ139*$E139*$F139*$G139*$L139*$BA$11)</f>
        <v>0</v>
      </c>
      <c r="BB139" s="84"/>
      <c r="BC139" s="84">
        <f>(BB139*$E139*$F139*$G139*$L139*$BC$11)</f>
        <v>0</v>
      </c>
      <c r="BD139" s="84"/>
      <c r="BE139" s="85">
        <f>(BD139*$E139*$F139*$G139*$L139*$BE$11)</f>
        <v>0</v>
      </c>
      <c r="BF139" s="84"/>
      <c r="BG139" s="85">
        <f>(BF139*$E139*$F139*$G139*$L139*$BG$11)</f>
        <v>0</v>
      </c>
      <c r="BH139" s="84"/>
      <c r="BI139" s="84">
        <f>(BH139*$E139*$F139*$G139*$L139*$BI$11)</f>
        <v>0</v>
      </c>
      <c r="BJ139" s="84"/>
      <c r="BK139" s="84">
        <f>(BJ139*$E139*$F139*$G139*$M139*$BK$11)</f>
        <v>0</v>
      </c>
      <c r="BL139" s="84"/>
      <c r="BM139" s="84">
        <f>(BL139*$E139*$F139*$G139*$M139*$BM$11)</f>
        <v>0</v>
      </c>
      <c r="BN139" s="84"/>
      <c r="BO139" s="85">
        <f>(BN139*$E139*$F139*$G139*$M139*$BO$11)</f>
        <v>0</v>
      </c>
      <c r="BP139" s="84"/>
      <c r="BQ139" s="84">
        <f>(BP139*$E139*$F139*$G139*$M139*$BQ$11)</f>
        <v>0</v>
      </c>
      <c r="BR139" s="84"/>
      <c r="BS139" s="84">
        <f>(BR139*$E139*$F139*$G139*$M139*$BS$11)</f>
        <v>0</v>
      </c>
      <c r="BT139" s="84"/>
      <c r="BU139" s="85">
        <f>(BT139*$E139*$F139*$G139*$M139*$BU$11)</f>
        <v>0</v>
      </c>
      <c r="BV139" s="84"/>
      <c r="BW139" s="89">
        <f>(BV139*$E139*$F139*$G139*$M139*$BW$11)</f>
        <v>0</v>
      </c>
      <c r="BX139" s="84"/>
      <c r="BY139" s="84">
        <f>(BX139*$E139*$F139*$G139*$L139*$BY$11)</f>
        <v>0</v>
      </c>
      <c r="BZ139" s="84"/>
      <c r="CA139" s="84">
        <f>(BZ139*$E139*$F139*$G139*$L139*$CA$11)</f>
        <v>0</v>
      </c>
      <c r="CB139" s="84"/>
      <c r="CC139" s="84">
        <f>(CB139*$E139*$F139*$G139*$L139*$CC$11)</f>
        <v>0</v>
      </c>
      <c r="CD139" s="84"/>
      <c r="CE139" s="84">
        <f>(CD139*$E139*$F139*$G139*$M139*$CE$11)</f>
        <v>0</v>
      </c>
      <c r="CF139" s="84"/>
      <c r="CG139" s="84"/>
      <c r="CH139" s="84"/>
      <c r="CI139" s="85">
        <f>(CH139*$E139*$F139*$G139*$L139*$CI$11)</f>
        <v>0</v>
      </c>
      <c r="CJ139" s="84"/>
      <c r="CK139" s="85">
        <f>(CJ139*$E139*$F139*$G139*$L139*$CK$11)</f>
        <v>0</v>
      </c>
      <c r="CL139" s="84"/>
      <c r="CM139" s="84">
        <f>(CL139*$E139*$F139*$G139*$L139*$CM$11)</f>
        <v>0</v>
      </c>
      <c r="CN139" s="84"/>
      <c r="CO139" s="84">
        <f>(CN139*$E139*$F139*$G139*$L139*$CO$11)</f>
        <v>0</v>
      </c>
      <c r="CP139" s="84"/>
      <c r="CQ139" s="84">
        <f>(CP139*$E139*$F139*$G139*$L139*$CQ$11)</f>
        <v>0</v>
      </c>
      <c r="CR139" s="84"/>
      <c r="CS139" s="84">
        <f>(CR139*$E139*$F139*$G139*$M139*$CS$11)</f>
        <v>0</v>
      </c>
      <c r="CT139" s="84"/>
      <c r="CU139" s="84">
        <f>(CT139*$E139*$F139*$G139*$M139*$CU$11)</f>
        <v>0</v>
      </c>
      <c r="CV139" s="84"/>
      <c r="CW139" s="84">
        <f>(CV139*$E139*$F139*$G139*$M139*$CW$11)</f>
        <v>0</v>
      </c>
      <c r="CX139" s="90"/>
      <c r="CY139" s="84">
        <f>(CX139*$E139*$F139*$G139*$M139*$CY$11)</f>
        <v>0</v>
      </c>
      <c r="CZ139" s="84"/>
      <c r="DA139" s="89">
        <f t="shared" si="419"/>
        <v>0</v>
      </c>
      <c r="DB139" s="84"/>
      <c r="DC139" s="84">
        <f>(DB139*$E139*$F139*$G139*$M139*$DC$11)</f>
        <v>0</v>
      </c>
      <c r="DD139" s="91"/>
      <c r="DE139" s="84">
        <f>(DD139*$E139*$F139*$G139*$M139*$DE$11)</f>
        <v>0</v>
      </c>
      <c r="DF139" s="84"/>
      <c r="DG139" s="84">
        <f>(DF139*$E139*$F139*$G139*$M139*$DG$11)</f>
        <v>0</v>
      </c>
      <c r="DH139" s="84"/>
      <c r="DI139" s="84">
        <f>(DH139*$E139*$F139*$G139*$N139*$DI$11)</f>
        <v>0</v>
      </c>
      <c r="DJ139" s="84"/>
      <c r="DK139" s="92">
        <f>(DJ139*$E139*$F139*$G139*$O139*$DK$11)</f>
        <v>0</v>
      </c>
      <c r="DL139" s="89"/>
      <c r="DM139" s="89"/>
      <c r="DN139" s="85">
        <f t="shared" si="420"/>
        <v>13</v>
      </c>
      <c r="DO139" s="85">
        <f t="shared" si="421"/>
        <v>834238.54359999998</v>
      </c>
    </row>
    <row r="140" spans="1:119" ht="15.75" customHeight="1" x14ac:dyDescent="0.25">
      <c r="A140" s="73"/>
      <c r="B140" s="78">
        <v>111</v>
      </c>
      <c r="C140" s="79" t="s">
        <v>365</v>
      </c>
      <c r="D140" s="109" t="s">
        <v>366</v>
      </c>
      <c r="E140" s="74">
        <v>25969</v>
      </c>
      <c r="F140" s="81">
        <v>0.68</v>
      </c>
      <c r="G140" s="76">
        <v>1</v>
      </c>
      <c r="H140" s="77"/>
      <c r="I140" s="77"/>
      <c r="J140" s="77"/>
      <c r="K140" s="51"/>
      <c r="L140" s="82">
        <v>1.4</v>
      </c>
      <c r="M140" s="82">
        <v>1.68</v>
      </c>
      <c r="N140" s="82">
        <v>2.23</v>
      </c>
      <c r="O140" s="83">
        <v>2.57</v>
      </c>
      <c r="P140" s="84">
        <v>200</v>
      </c>
      <c r="Q140" s="84">
        <f>(P140*$E140*$F140*$G140*$L140)</f>
        <v>4944497.6000000006</v>
      </c>
      <c r="R140" s="84">
        <v>281</v>
      </c>
      <c r="S140" s="89">
        <f>(R140*$E140*$F140*$G140*$L140)</f>
        <v>6947019.1280000005</v>
      </c>
      <c r="T140" s="84">
        <v>34</v>
      </c>
      <c r="U140" s="84">
        <f>(T140*$E140*$F140*$G140*$L140)</f>
        <v>840564.59199999995</v>
      </c>
      <c r="V140" s="84"/>
      <c r="W140" s="84">
        <f>(V140*$E140*$F140*$G140*$L140)</f>
        <v>0</v>
      </c>
      <c r="X140" s="84"/>
      <c r="Y140" s="84">
        <f>(X140*$E140*$F140*$G140*$L140)</f>
        <v>0</v>
      </c>
      <c r="Z140" s="84"/>
      <c r="AA140" s="84"/>
      <c r="AB140" s="84"/>
      <c r="AC140" s="84">
        <f>(AB140*$E140*$F140*$G140*$L140)</f>
        <v>0</v>
      </c>
      <c r="AD140" s="84"/>
      <c r="AE140" s="84"/>
      <c r="AF140" s="84">
        <v>210</v>
      </c>
      <c r="AG140" s="84">
        <f>(AF140*$E140*$F140*$G140*$L140)</f>
        <v>5191722.4799999995</v>
      </c>
      <c r="AH140" s="84"/>
      <c r="AI140" s="84"/>
      <c r="AJ140" s="86"/>
      <c r="AK140" s="84">
        <f>(AJ140*$E140*$F140*$G140*$L140)</f>
        <v>0</v>
      </c>
      <c r="AL140" s="84">
        <v>70</v>
      </c>
      <c r="AM140" s="84">
        <f>(AL140*$E140*$F140*$G140*$L140)</f>
        <v>1730574.1600000001</v>
      </c>
      <c r="AN140" s="84"/>
      <c r="AO140" s="84">
        <f>(AN140*$E140*$F140*$G140*$L140)</f>
        <v>0</v>
      </c>
      <c r="AP140" s="84">
        <v>223</v>
      </c>
      <c r="AQ140" s="85">
        <f>(AP140*$E140*$F140*$G140*$M140)</f>
        <v>6615737.7888000002</v>
      </c>
      <c r="AR140" s="90"/>
      <c r="AS140" s="84">
        <f>(AR140*$E140*$F140*$G140*$M140)</f>
        <v>0</v>
      </c>
      <c r="AT140" s="84">
        <v>120</v>
      </c>
      <c r="AU140" s="89">
        <f>(AT140*$E140*$F140*$G140*$M140)</f>
        <v>3560038.2720000003</v>
      </c>
      <c r="AV140" s="84"/>
      <c r="AW140" s="84">
        <f>(AV140*$E140*$F140*$G140*$L140*$AK$11)</f>
        <v>0</v>
      </c>
      <c r="AX140" s="84"/>
      <c r="AY140" s="84">
        <f>(AX140*$E140*$F140*$G140*$L140*AY$11)</f>
        <v>0</v>
      </c>
      <c r="AZ140" s="84"/>
      <c r="BA140" s="84">
        <f>(AZ140*$E140*$F140*$G140*$L140*BA$11)</f>
        <v>0</v>
      </c>
      <c r="BB140" s="84"/>
      <c r="BC140" s="84">
        <f>(BB140*$E140*$F140*$G140*$L140)</f>
        <v>0</v>
      </c>
      <c r="BD140" s="84"/>
      <c r="BE140" s="84">
        <f t="shared" ref="BE140" si="422">(BD140*$E140*$F140*$G140*$L140)</f>
        <v>0</v>
      </c>
      <c r="BF140" s="84"/>
      <c r="BG140" s="84"/>
      <c r="BH140" s="84">
        <v>25</v>
      </c>
      <c r="BI140" s="84">
        <f>(BH140*$E140*$F140*$G140*$L140)</f>
        <v>618062.20000000007</v>
      </c>
      <c r="BJ140" s="84"/>
      <c r="BK140" s="84">
        <f>(BJ140*$E140*$F140*$G140*$M140)</f>
        <v>0</v>
      </c>
      <c r="BL140" s="84">
        <v>18</v>
      </c>
      <c r="BM140" s="84">
        <f>(BL140*$E140*$F140*$G140*$M140)</f>
        <v>534005.74080000003</v>
      </c>
      <c r="BN140" s="84"/>
      <c r="BO140" s="84">
        <f>(BN140*$E140*$F140*$G140*$M140)</f>
        <v>0</v>
      </c>
      <c r="BP140" s="84">
        <v>20</v>
      </c>
      <c r="BQ140" s="84">
        <f>(BP140*$E140*$F140*$G140*$M140)</f>
        <v>593339.71200000006</v>
      </c>
      <c r="BR140" s="84">
        <v>672</v>
      </c>
      <c r="BS140" s="84">
        <f>(BR140*$E140*$F140*$G140*$M140)</f>
        <v>19936214.323199999</v>
      </c>
      <c r="BT140" s="84">
        <v>50</v>
      </c>
      <c r="BU140" s="84">
        <f>(BT140*$E140*$F140*$G140*$M140)</f>
        <v>1483349.28</v>
      </c>
      <c r="BV140" s="84">
        <v>85</v>
      </c>
      <c r="BW140" s="89">
        <f>(BV140*$E140*$F140*$G140*$M140)</f>
        <v>2521693.7760000001</v>
      </c>
      <c r="BX140" s="84"/>
      <c r="BY140" s="84">
        <f>(BX140*$E140*$F140*$G140*$L140)</f>
        <v>0</v>
      </c>
      <c r="BZ140" s="84"/>
      <c r="CA140" s="85">
        <f>(BZ140*$E140*$F140*$G140*$L140)</f>
        <v>0</v>
      </c>
      <c r="CB140" s="84"/>
      <c r="CC140" s="84">
        <f>(CB140*$E140*$F140*$G140*$L140)</f>
        <v>0</v>
      </c>
      <c r="CD140" s="84">
        <v>220</v>
      </c>
      <c r="CE140" s="84">
        <f>(CD140*$E140*$F140*$G140*$M140)</f>
        <v>6526736.8320000004</v>
      </c>
      <c r="CF140" s="84"/>
      <c r="CG140" s="84"/>
      <c r="CH140" s="84">
        <v>96</v>
      </c>
      <c r="CI140" s="84">
        <f>(CH140*$E140*$F140*$G140*$L140)</f>
        <v>2373358.8479999998</v>
      </c>
      <c r="CJ140" s="84">
        <v>110</v>
      </c>
      <c r="CK140" s="84">
        <f>(CJ140*$E140*$F140*$G140*$L140)</f>
        <v>2719473.68</v>
      </c>
      <c r="CL140" s="84">
        <v>60</v>
      </c>
      <c r="CM140" s="84">
        <f>(CL140*$E140*$F140*$G140*$L140)</f>
        <v>1483349.2800000003</v>
      </c>
      <c r="CN140" s="84">
        <v>111</v>
      </c>
      <c r="CO140" s="84">
        <f>(CN140*$E140*$F140*$G140*$L140)</f>
        <v>2744196.1680000001</v>
      </c>
      <c r="CP140" s="84">
        <v>120</v>
      </c>
      <c r="CQ140" s="84">
        <f>(CP140*$E140*$F140*$G140*$L140)</f>
        <v>2966698.5600000005</v>
      </c>
      <c r="CR140" s="84">
        <v>165</v>
      </c>
      <c r="CS140" s="84">
        <f>(CR140*$E140*$F140*$G140*$M140)</f>
        <v>4895052.6239999998</v>
      </c>
      <c r="CT140" s="84">
        <v>80</v>
      </c>
      <c r="CU140" s="84">
        <f>(CT140*$E140*$F140*$G140*$M140)</f>
        <v>2373358.8480000002</v>
      </c>
      <c r="CV140" s="84">
        <v>170</v>
      </c>
      <c r="CW140" s="84">
        <f>(CV140*$E140*$F140*$G140*$M140)</f>
        <v>5043387.5520000001</v>
      </c>
      <c r="CX140" s="90"/>
      <c r="CY140" s="84">
        <f>(CX140*$E140*$F140*$G140*$M140)</f>
        <v>0</v>
      </c>
      <c r="CZ140" s="84"/>
      <c r="DA140" s="89">
        <f>(CZ140*$E140*$F140*$G140*$M140)</f>
        <v>0</v>
      </c>
      <c r="DB140" s="84"/>
      <c r="DC140" s="84"/>
      <c r="DD140" s="84">
        <v>19</v>
      </c>
      <c r="DE140" s="84">
        <f>(DD140*$E140*$F140*$G140*$M140)</f>
        <v>563672.72640000004</v>
      </c>
      <c r="DF140" s="84">
        <v>201</v>
      </c>
      <c r="DG140" s="84">
        <f>(DF140*$E140*$F140*$G140*$M140)</f>
        <v>5963064.1056000004</v>
      </c>
      <c r="DH140" s="84">
        <v>90</v>
      </c>
      <c r="DI140" s="84">
        <f>(DH140*$E140*$F140*$G140*$N140)</f>
        <v>3544145.2439999999</v>
      </c>
      <c r="DJ140" s="84">
        <v>38</v>
      </c>
      <c r="DK140" s="89">
        <f>(DJ140*$E140*$F140*$G140*$O140)</f>
        <v>1724570.1272</v>
      </c>
      <c r="DL140" s="89"/>
      <c r="DM140" s="89"/>
      <c r="DN140" s="85">
        <f t="shared" si="420"/>
        <v>3488</v>
      </c>
      <c r="DO140" s="85">
        <f t="shared" si="421"/>
        <v>98437883.648000002</v>
      </c>
    </row>
    <row r="141" spans="1:119" ht="15.75" customHeight="1" x14ac:dyDescent="0.25">
      <c r="A141" s="73"/>
      <c r="B141" s="78">
        <v>112</v>
      </c>
      <c r="C141" s="79" t="s">
        <v>367</v>
      </c>
      <c r="D141" s="109" t="s">
        <v>368</v>
      </c>
      <c r="E141" s="74">
        <v>25969</v>
      </c>
      <c r="F141" s="81">
        <v>1.01</v>
      </c>
      <c r="G141" s="76">
        <v>1</v>
      </c>
      <c r="H141" s="77"/>
      <c r="I141" s="77"/>
      <c r="J141" s="77"/>
      <c r="K141" s="51"/>
      <c r="L141" s="82">
        <v>1.4</v>
      </c>
      <c r="M141" s="82">
        <v>1.68</v>
      </c>
      <c r="N141" s="82">
        <v>2.23</v>
      </c>
      <c r="O141" s="83">
        <v>2.57</v>
      </c>
      <c r="P141" s="84">
        <v>2</v>
      </c>
      <c r="Q141" s="84">
        <f>(P141*$E141*$F141*$G141*$L141*$Q$11)</f>
        <v>80784.3652</v>
      </c>
      <c r="R141" s="84">
        <v>47</v>
      </c>
      <c r="S141" s="84">
        <f>(R141*$E141*$F141*$G141*$L141*$S$11)</f>
        <v>1898432.5822000001</v>
      </c>
      <c r="T141" s="84">
        <v>34</v>
      </c>
      <c r="U141" s="84">
        <f>(T141*$E141*$F141*$G141*$L141*$U$11)</f>
        <v>1560607.0549999997</v>
      </c>
      <c r="V141" s="84"/>
      <c r="W141" s="85">
        <f>(V141*$E141*$F141*$G141*$L141*$W$11)</f>
        <v>0</v>
      </c>
      <c r="X141" s="84"/>
      <c r="Y141" s="84">
        <f>(X141*$E141*$F141*$G141*$L141*$Y$11)</f>
        <v>0</v>
      </c>
      <c r="Z141" s="84"/>
      <c r="AA141" s="84"/>
      <c r="AB141" s="84"/>
      <c r="AC141" s="84">
        <f>(AB141*$E141*$F141*$G141*$L141*$AC$11)</f>
        <v>0</v>
      </c>
      <c r="AD141" s="84"/>
      <c r="AE141" s="84"/>
      <c r="AF141" s="84"/>
      <c r="AG141" s="84">
        <f>(AF141*$E141*$F141*$G141*$L141*$AG$11)</f>
        <v>0</v>
      </c>
      <c r="AH141" s="84"/>
      <c r="AI141" s="84"/>
      <c r="AJ141" s="86"/>
      <c r="AK141" s="84">
        <f>(AJ141*$E141*$F141*$G141*$L141*$AK$11)</f>
        <v>0</v>
      </c>
      <c r="AL141" s="84"/>
      <c r="AM141" s="85">
        <f>(AL141*$E141*$F141*$G141*$L141*$AM$11)</f>
        <v>0</v>
      </c>
      <c r="AN141" s="84"/>
      <c r="AO141" s="84">
        <f>(AN141*$E141*$F141*$G141*$L141*$AO$11)</f>
        <v>0</v>
      </c>
      <c r="AP141" s="84">
        <v>49</v>
      </c>
      <c r="AQ141" s="84">
        <f>(AP141*$E141*$F141*$G141*$M141*$AQ$11)</f>
        <v>2375060.3368799998</v>
      </c>
      <c r="AR141" s="90"/>
      <c r="AS141" s="84">
        <f>(AR141*$E141*$F141*$G141*$M141*$AS$11)</f>
        <v>0</v>
      </c>
      <c r="AT141" s="84"/>
      <c r="AU141" s="89">
        <f>(AT141*$E141*$F141*$G141*$M141*$AU$11)</f>
        <v>0</v>
      </c>
      <c r="AV141" s="84"/>
      <c r="AW141" s="84">
        <f>(AV141*$E141*$F141*$G141*$L141*$AW$11)</f>
        <v>0</v>
      </c>
      <c r="AX141" s="84">
        <v>0</v>
      </c>
      <c r="AY141" s="84">
        <f>(AX141*$E141*$F141*$G141*$L141*$AY$11)</f>
        <v>0</v>
      </c>
      <c r="AZ141" s="84"/>
      <c r="BA141" s="84">
        <f>(AZ141*$E141*$F141*$G141*$L141*$BA$11)</f>
        <v>0</v>
      </c>
      <c r="BB141" s="84"/>
      <c r="BC141" s="84">
        <f>(BB141*$E141*$F141*$G141*$L141*$BC$11)</f>
        <v>0</v>
      </c>
      <c r="BD141" s="84"/>
      <c r="BE141" s="85">
        <f>(BD141*$E141*$F141*$G141*$L141*$BE$11)</f>
        <v>0</v>
      </c>
      <c r="BF141" s="84"/>
      <c r="BG141" s="85">
        <f>(BF141*$E141*$F141*$G141*$L141*$BG$11)</f>
        <v>0</v>
      </c>
      <c r="BH141" s="84">
        <v>5</v>
      </c>
      <c r="BI141" s="84">
        <f>(BH141*$E141*$F141*$G141*$L141*$BI$11)</f>
        <v>220320.99600000001</v>
      </c>
      <c r="BJ141" s="84"/>
      <c r="BK141" s="84">
        <f>(BJ141*$E141*$F141*$G141*$M141*$BK$11)</f>
        <v>0</v>
      </c>
      <c r="BL141" s="84"/>
      <c r="BM141" s="84">
        <f>(BL141*$E141*$F141*$G141*$M141*$BM$11)</f>
        <v>0</v>
      </c>
      <c r="BN141" s="84"/>
      <c r="BO141" s="85">
        <f>(BN141*$E141*$F141*$G141*$M141*$BO$11)</f>
        <v>0</v>
      </c>
      <c r="BP141" s="84">
        <v>1</v>
      </c>
      <c r="BQ141" s="84">
        <f>(BP141*$E141*$F141*$G141*$M141*$BQ$11)</f>
        <v>44064.199199999995</v>
      </c>
      <c r="BR141" s="84"/>
      <c r="BS141" s="84">
        <f>(BR141*$E141*$F141*$G141*$M141*$BS$11)</f>
        <v>0</v>
      </c>
      <c r="BT141" s="84">
        <v>2</v>
      </c>
      <c r="BU141" s="85">
        <f>(BT141*$E141*$F141*$G141*$M141*$BU$11)</f>
        <v>105754.07807999999</v>
      </c>
      <c r="BV141" s="84">
        <v>3</v>
      </c>
      <c r="BW141" s="89">
        <f>(BV141*$E141*$F141*$G141*$M141*$BW$11)</f>
        <v>158631.11712000001</v>
      </c>
      <c r="BX141" s="84"/>
      <c r="BY141" s="84">
        <f>(BX141*$E141*$F141*$G141*$L141*$BY$11)</f>
        <v>0</v>
      </c>
      <c r="BZ141" s="84"/>
      <c r="CA141" s="84">
        <f>(BZ141*$E141*$F141*$G141*$L141*$CA$11)</f>
        <v>0</v>
      </c>
      <c r="CB141" s="84"/>
      <c r="CC141" s="84">
        <f>(CB141*$E141*$F141*$G141*$L141*$CC$11)</f>
        <v>0</v>
      </c>
      <c r="CD141" s="84"/>
      <c r="CE141" s="84">
        <f>(CD141*$E141*$F141*$G141*$M141*$CE$11)</f>
        <v>0</v>
      </c>
      <c r="CF141" s="84"/>
      <c r="CG141" s="84"/>
      <c r="CH141" s="84"/>
      <c r="CI141" s="85">
        <f>(CH141*$E141*$F141*$G141*$L141*$CI$11)</f>
        <v>0</v>
      </c>
      <c r="CJ141" s="84"/>
      <c r="CK141" s="85">
        <f>(CJ141*$E141*$F141*$G141*$L141*$CK$11)</f>
        <v>0</v>
      </c>
      <c r="CL141" s="84"/>
      <c r="CM141" s="84">
        <f>(CL141*$E141*$F141*$G141*$L141*$CM$11)</f>
        <v>0</v>
      </c>
      <c r="CN141" s="84">
        <v>5</v>
      </c>
      <c r="CO141" s="84">
        <f>(CN141*$E141*$F141*$G141*$L141*$CO$11)</f>
        <v>183600.83000000002</v>
      </c>
      <c r="CP141" s="84">
        <v>2</v>
      </c>
      <c r="CQ141" s="84">
        <f>(CP141*$E141*$F141*$G141*$L141*$CQ$11)</f>
        <v>73440.331999999995</v>
      </c>
      <c r="CR141" s="84">
        <v>14</v>
      </c>
      <c r="CS141" s="84">
        <f>(CR141*$E141*$F141*$G141*$M141*$CS$11)</f>
        <v>616898.78879999998</v>
      </c>
      <c r="CT141" s="84">
        <v>5</v>
      </c>
      <c r="CU141" s="84">
        <f>(CT141*$E141*$F141*$G141*$M141*$CU$11)</f>
        <v>220320.99600000001</v>
      </c>
      <c r="CV141" s="84"/>
      <c r="CW141" s="84">
        <f>(CV141*$E141*$F141*$G141*$M141*$CW$11)</f>
        <v>0</v>
      </c>
      <c r="CX141" s="90"/>
      <c r="CY141" s="84">
        <f>(CX141*$E141*$F141*$G141*$M141*$CY$11)</f>
        <v>0</v>
      </c>
      <c r="CZ141" s="84"/>
      <c r="DA141" s="89">
        <f>(CZ141*$E141*$F141*$G141*$M141*DA$11)</f>
        <v>0</v>
      </c>
      <c r="DB141" s="84"/>
      <c r="DC141" s="84">
        <f>(DB141*$E141*$F141*$G141*$M141*$DC$11)</f>
        <v>0</v>
      </c>
      <c r="DD141" s="91"/>
      <c r="DE141" s="84">
        <f>(DD141*$E141*$F141*$G141*$M141*$DE$11)</f>
        <v>0</v>
      </c>
      <c r="DF141" s="84">
        <v>3</v>
      </c>
      <c r="DG141" s="84">
        <f>(DF141*$E141*$F141*$G141*$M141*$DG$11)</f>
        <v>132192.59760000001</v>
      </c>
      <c r="DH141" s="84"/>
      <c r="DI141" s="84">
        <f>(DH141*$E141*$F141*$G141*$N141*$DI$11)</f>
        <v>0</v>
      </c>
      <c r="DJ141" s="84"/>
      <c r="DK141" s="92">
        <f>(DJ141*$E141*$F141*$G141*$O141*$DK$11)</f>
        <v>0</v>
      </c>
      <c r="DL141" s="89"/>
      <c r="DM141" s="89"/>
      <c r="DN141" s="85">
        <f t="shared" si="420"/>
        <v>172</v>
      </c>
      <c r="DO141" s="85">
        <f t="shared" si="421"/>
        <v>7670108.2740799999</v>
      </c>
    </row>
    <row r="142" spans="1:119" ht="15.75" customHeight="1" x14ac:dyDescent="0.25">
      <c r="A142" s="73"/>
      <c r="B142" s="78">
        <v>113</v>
      </c>
      <c r="C142" s="79" t="s">
        <v>369</v>
      </c>
      <c r="D142" s="109" t="s">
        <v>370</v>
      </c>
      <c r="E142" s="74">
        <v>25969</v>
      </c>
      <c r="F142" s="76">
        <v>0.4</v>
      </c>
      <c r="G142" s="76">
        <v>1</v>
      </c>
      <c r="H142" s="77"/>
      <c r="I142" s="77"/>
      <c r="J142" s="77"/>
      <c r="K142" s="51"/>
      <c r="L142" s="82">
        <v>1.4</v>
      </c>
      <c r="M142" s="82">
        <v>1.68</v>
      </c>
      <c r="N142" s="82">
        <v>2.23</v>
      </c>
      <c r="O142" s="83">
        <v>2.57</v>
      </c>
      <c r="P142" s="84">
        <v>0</v>
      </c>
      <c r="Q142" s="84">
        <f>(P142*$E142*$F142*$G142*$L142)</f>
        <v>0</v>
      </c>
      <c r="R142" s="84">
        <v>127</v>
      </c>
      <c r="S142" s="89">
        <f>(R142*$E142*$F142*$G142*$L142)</f>
        <v>1846915.28</v>
      </c>
      <c r="T142" s="84"/>
      <c r="U142" s="84">
        <f>(T142*$E142*$F142*$G142*$L142)</f>
        <v>0</v>
      </c>
      <c r="V142" s="84"/>
      <c r="W142" s="84">
        <f>(V142*$E142*$F142*$G142*$L142)</f>
        <v>0</v>
      </c>
      <c r="X142" s="84"/>
      <c r="Y142" s="84">
        <f>(X142*$E142*$F142*$G142*$L142)</f>
        <v>0</v>
      </c>
      <c r="Z142" s="84"/>
      <c r="AA142" s="84"/>
      <c r="AB142" s="84"/>
      <c r="AC142" s="84">
        <f>(AB142*$E142*$F142*$G142*$L142)</f>
        <v>0</v>
      </c>
      <c r="AD142" s="84"/>
      <c r="AE142" s="84"/>
      <c r="AF142" s="84"/>
      <c r="AG142" s="84">
        <f>(AF142*$E142*$F142*$G142*$L142)</f>
        <v>0</v>
      </c>
      <c r="AH142" s="84"/>
      <c r="AI142" s="84"/>
      <c r="AJ142" s="86"/>
      <c r="AK142" s="84">
        <f>(AJ142*$E142*$F142*$G142*$L142)</f>
        <v>0</v>
      </c>
      <c r="AL142" s="84"/>
      <c r="AM142" s="84">
        <f>(AL142*$E142*$F142*$G142*$L142)</f>
        <v>0</v>
      </c>
      <c r="AN142" s="84"/>
      <c r="AO142" s="84">
        <f>(AN142*$E142*$F142*$G142*$L142)</f>
        <v>0</v>
      </c>
      <c r="AP142" s="84">
        <v>187</v>
      </c>
      <c r="AQ142" s="85">
        <f>(AP142*$E142*$F142*$G142*$M142)</f>
        <v>3263368.4160000002</v>
      </c>
      <c r="AR142" s="90"/>
      <c r="AS142" s="84">
        <f>(AR142*$E142*$F142*$G142*$M142)</f>
        <v>0</v>
      </c>
      <c r="AT142" s="84">
        <v>2</v>
      </c>
      <c r="AU142" s="89">
        <f>(AT142*$E142*$F142*$G142*$M142)</f>
        <v>34902.336000000003</v>
      </c>
      <c r="AV142" s="84"/>
      <c r="AW142" s="84">
        <f>(AV142*$E142*$F142*$G142*$L142*$AK$11)</f>
        <v>0</v>
      </c>
      <c r="AX142" s="84"/>
      <c r="AY142" s="84">
        <f>(AX142*$E142*$F142*$G142*$L142*AY$11)</f>
        <v>0</v>
      </c>
      <c r="AZ142" s="84"/>
      <c r="BA142" s="84">
        <f>(AZ142*$E142*$F142*$G142*$L142*BA$11)</f>
        <v>0</v>
      </c>
      <c r="BB142" s="84"/>
      <c r="BC142" s="84">
        <f>(BB142*$E142*$F142*$G142*$L142)</f>
        <v>0</v>
      </c>
      <c r="BD142" s="84"/>
      <c r="BE142" s="84">
        <f t="shared" ref="BE142" si="423">(BD142*$E142*$F142*$G142*$L142)</f>
        <v>0</v>
      </c>
      <c r="BF142" s="84"/>
      <c r="BG142" s="84"/>
      <c r="BH142" s="84">
        <v>14</v>
      </c>
      <c r="BI142" s="84">
        <f>(BH142*$E142*$F142*$G142*$L142)</f>
        <v>203596.96</v>
      </c>
      <c r="BJ142" s="84"/>
      <c r="BK142" s="84">
        <f>(BJ142*$E142*$F142*$G142*$M142)</f>
        <v>0</v>
      </c>
      <c r="BL142" s="84"/>
      <c r="BM142" s="84">
        <f>(BL142*$E142*$F142*$G142*$M142)</f>
        <v>0</v>
      </c>
      <c r="BN142" s="84"/>
      <c r="BO142" s="84">
        <f>(BN142*$E142*$F142*$G142*$M142)</f>
        <v>0</v>
      </c>
      <c r="BP142" s="84">
        <v>43</v>
      </c>
      <c r="BQ142" s="84">
        <f>(BP142*$E142*$F142*$G142*$M142)</f>
        <v>750400.22400000005</v>
      </c>
      <c r="BR142" s="84">
        <v>3</v>
      </c>
      <c r="BS142" s="84">
        <f>(BR142*$E142*$F142*$G142*$M142)</f>
        <v>52353.504000000001</v>
      </c>
      <c r="BT142" s="84">
        <v>26</v>
      </c>
      <c r="BU142" s="84">
        <f>(BT142*$E142*$F142*$G142*$M142)</f>
        <v>453730.36800000002</v>
      </c>
      <c r="BV142" s="84">
        <v>30</v>
      </c>
      <c r="BW142" s="89">
        <f>(BV142*$E142*$F142*$G142*$M142)</f>
        <v>523535.04</v>
      </c>
      <c r="BX142" s="84"/>
      <c r="BY142" s="84">
        <f>(BX142*$E142*$F142*$G142*$L142)</f>
        <v>0</v>
      </c>
      <c r="BZ142" s="84"/>
      <c r="CA142" s="85">
        <f>(BZ142*$E142*$F142*$G142*$L142)</f>
        <v>0</v>
      </c>
      <c r="CB142" s="84"/>
      <c r="CC142" s="84">
        <f>(CB142*$E142*$F142*$G142*$L142)</f>
        <v>0</v>
      </c>
      <c r="CD142" s="84">
        <v>22</v>
      </c>
      <c r="CE142" s="84">
        <f>(CD142*$E142*$F142*$G142*$M142)</f>
        <v>383925.696</v>
      </c>
      <c r="CF142" s="84"/>
      <c r="CG142" s="84"/>
      <c r="CH142" s="84"/>
      <c r="CI142" s="84">
        <f>(CH142*$E142*$F142*$G142*$L142)</f>
        <v>0</v>
      </c>
      <c r="CJ142" s="84"/>
      <c r="CK142" s="84">
        <f>(CJ142*$E142*$F142*$G142*$L142)</f>
        <v>0</v>
      </c>
      <c r="CL142" s="84">
        <v>36</v>
      </c>
      <c r="CM142" s="84">
        <f>(CL142*$E142*$F142*$G142*$L142)</f>
        <v>523535.04000000004</v>
      </c>
      <c r="CN142" s="84">
        <v>48</v>
      </c>
      <c r="CO142" s="84">
        <f>(CN142*$E142*$F142*$G142*$L142)</f>
        <v>698046.72</v>
      </c>
      <c r="CP142" s="84">
        <v>30</v>
      </c>
      <c r="CQ142" s="84">
        <f>(CP142*$E142*$F142*$G142*$L142)</f>
        <v>436279.19999999995</v>
      </c>
      <c r="CR142" s="84">
        <v>84</v>
      </c>
      <c r="CS142" s="84">
        <f>(CR142*$E142*$F142*$G142*$M142)</f>
        <v>1465898.112</v>
      </c>
      <c r="CT142" s="84"/>
      <c r="CU142" s="84">
        <f>(CT142*$E142*$F142*$G142*$M142)</f>
        <v>0</v>
      </c>
      <c r="CV142" s="84"/>
      <c r="CW142" s="84">
        <f>(CV142*$E142*$F142*$G142*$M142)</f>
        <v>0</v>
      </c>
      <c r="CX142" s="90"/>
      <c r="CY142" s="84">
        <f>(CX142*$E142*$F142*$G142*$M142)</f>
        <v>0</v>
      </c>
      <c r="CZ142" s="84"/>
      <c r="DA142" s="89">
        <f>(CZ142*$E142*$F142*$G142*$M142)</f>
        <v>0</v>
      </c>
      <c r="DB142" s="84"/>
      <c r="DC142" s="84"/>
      <c r="DD142" s="91">
        <v>12</v>
      </c>
      <c r="DE142" s="84">
        <f>(DD142*$E142*$F142*$G142*$M142)</f>
        <v>209414.016</v>
      </c>
      <c r="DF142" s="84">
        <v>16</v>
      </c>
      <c r="DG142" s="84">
        <f>(DF142*$E142*$F142*$G142*$M142)</f>
        <v>279218.68800000002</v>
      </c>
      <c r="DH142" s="84">
        <v>6</v>
      </c>
      <c r="DI142" s="84">
        <f>(DH142*$E142*$F142*$G142*$N142)</f>
        <v>138986.08800000002</v>
      </c>
      <c r="DJ142" s="84">
        <v>5</v>
      </c>
      <c r="DK142" s="89">
        <f>(DJ142*$E142*$F142*$G142*$O142)</f>
        <v>133480.66</v>
      </c>
      <c r="DL142" s="89"/>
      <c r="DM142" s="89"/>
      <c r="DN142" s="85">
        <f t="shared" si="420"/>
        <v>691</v>
      </c>
      <c r="DO142" s="85">
        <f t="shared" si="421"/>
        <v>11397586.347999999</v>
      </c>
    </row>
    <row r="143" spans="1:119" ht="18.75" customHeight="1" x14ac:dyDescent="0.25">
      <c r="A143" s="73"/>
      <c r="B143" s="78">
        <v>114</v>
      </c>
      <c r="C143" s="79" t="s">
        <v>371</v>
      </c>
      <c r="D143" s="109" t="s">
        <v>372</v>
      </c>
      <c r="E143" s="74">
        <v>25969</v>
      </c>
      <c r="F143" s="81">
        <v>1.54</v>
      </c>
      <c r="G143" s="76">
        <v>1</v>
      </c>
      <c r="H143" s="140"/>
      <c r="I143" s="140"/>
      <c r="J143" s="140"/>
      <c r="K143" s="51"/>
      <c r="L143" s="82">
        <v>1.4</v>
      </c>
      <c r="M143" s="82">
        <v>1.68</v>
      </c>
      <c r="N143" s="82">
        <v>2.23</v>
      </c>
      <c r="O143" s="83">
        <v>2.57</v>
      </c>
      <c r="P143" s="84">
        <v>5</v>
      </c>
      <c r="Q143" s="84">
        <f>(P143*$E143*$F143*$G143*$L143*$Q$11)</f>
        <v>307940.40200000006</v>
      </c>
      <c r="R143" s="84">
        <v>425</v>
      </c>
      <c r="S143" s="84">
        <f>(R143*$E143*$F143*$G143*$L143*$S$11)</f>
        <v>26174934.170000002</v>
      </c>
      <c r="T143" s="84"/>
      <c r="U143" s="84">
        <f>(T143*$E143*$F143*$G143*$L143*$U$11)</f>
        <v>0</v>
      </c>
      <c r="V143" s="84"/>
      <c r="W143" s="85">
        <f>(V143*$E143*$F143*$G143*$L143*$W$11)</f>
        <v>0</v>
      </c>
      <c r="X143" s="84"/>
      <c r="Y143" s="84">
        <f>(X143*$E143*$F143*$G143*$L143*$Y$11)</f>
        <v>0</v>
      </c>
      <c r="Z143" s="84"/>
      <c r="AA143" s="84"/>
      <c r="AB143" s="84"/>
      <c r="AC143" s="84">
        <f>(AB143*$E143*$F143*$G143*$L143*$AC$11)</f>
        <v>0</v>
      </c>
      <c r="AD143" s="84"/>
      <c r="AE143" s="84"/>
      <c r="AF143" s="84"/>
      <c r="AG143" s="84">
        <f>(AF143*$E143*$F143*$G143*$L143*$AG$11)</f>
        <v>0</v>
      </c>
      <c r="AH143" s="84"/>
      <c r="AI143" s="84"/>
      <c r="AJ143" s="84">
        <v>17</v>
      </c>
      <c r="AK143" s="84">
        <f>(AJ143*$E143*$F143*$G143*$L143*$AK$11)</f>
        <v>1046997.3668000001</v>
      </c>
      <c r="AL143" s="84"/>
      <c r="AM143" s="85">
        <f>(AL143*$E143*$F143*$G143*$L143*$AM$11)</f>
        <v>0</v>
      </c>
      <c r="AN143" s="84"/>
      <c r="AO143" s="84">
        <f>(AN143*$E143*$F143*$G143*$L143*$AO$11)</f>
        <v>0</v>
      </c>
      <c r="AP143" s="84">
        <v>170</v>
      </c>
      <c r="AQ143" s="84">
        <f>(AP143*$E143*$F143*$G143*$M143*$AQ$11)</f>
        <v>12563968.401600001</v>
      </c>
      <c r="AR143" s="90"/>
      <c r="AS143" s="84">
        <f>(AR143*$E143*$F143*$G143*$M143*$AS$11)</f>
        <v>0</v>
      </c>
      <c r="AT143" s="84"/>
      <c r="AU143" s="89">
        <f>(AT143*$E143*$F143*$G143*$M143*$AU$11)</f>
        <v>0</v>
      </c>
      <c r="AV143" s="84"/>
      <c r="AW143" s="84">
        <f>(AV143*$E143*$F143*$G143*$L143*$AW$11)</f>
        <v>0</v>
      </c>
      <c r="AX143" s="84">
        <v>0</v>
      </c>
      <c r="AY143" s="84">
        <f>(AX143*$E143*$F143*$G143*$L143*$AY$11)</f>
        <v>0</v>
      </c>
      <c r="AZ143" s="84"/>
      <c r="BA143" s="84">
        <f>(AZ143*$E143*$F143*$G143*$L143*$BA$11)</f>
        <v>0</v>
      </c>
      <c r="BB143" s="84"/>
      <c r="BC143" s="84">
        <f>(BB143*$E143*$F143*$G143*$L143*$BC$11)</f>
        <v>0</v>
      </c>
      <c r="BD143" s="84"/>
      <c r="BE143" s="85">
        <f>(BD143*$E143*$F143*$G143*$L143*$BE$11)</f>
        <v>0</v>
      </c>
      <c r="BF143" s="84"/>
      <c r="BG143" s="85">
        <f>(BF143*$E143*$F143*$G143*$L143*$BG$11)</f>
        <v>0</v>
      </c>
      <c r="BH143" s="84">
        <v>1</v>
      </c>
      <c r="BI143" s="84">
        <f>(BH143*$E143*$F143*$G143*$L143*$BI$11)</f>
        <v>67186.996799999994</v>
      </c>
      <c r="BJ143" s="84"/>
      <c r="BK143" s="84">
        <f>(BJ143*$E143*$F143*$G143*$M143*$BK$11)</f>
        <v>0</v>
      </c>
      <c r="BL143" s="84"/>
      <c r="BM143" s="84">
        <f>(BL143*$E143*$F143*$G143*$M143*$BM$11)</f>
        <v>0</v>
      </c>
      <c r="BN143" s="84"/>
      <c r="BO143" s="85">
        <f>(BN143*$E143*$F143*$G143*$M143*$BO$11)</f>
        <v>0</v>
      </c>
      <c r="BP143" s="84">
        <v>10</v>
      </c>
      <c r="BQ143" s="84">
        <f>(BP143*$E143*$F143*$G143*$M143*$BQ$11)</f>
        <v>671869.96799999999</v>
      </c>
      <c r="BR143" s="84">
        <v>2</v>
      </c>
      <c r="BS143" s="84">
        <f>(BR143*$E143*$F143*$G143*$M143*$BS$11)</f>
        <v>120936.59424000002</v>
      </c>
      <c r="BT143" s="84">
        <v>6</v>
      </c>
      <c r="BU143" s="85">
        <f>(BT143*$E143*$F143*$G143*$M143*$BU$11)</f>
        <v>483746.37695999991</v>
      </c>
      <c r="BV143" s="84">
        <v>2</v>
      </c>
      <c r="BW143" s="89">
        <f>(BV143*$E143*$F143*$G143*$M143*$BW$11)</f>
        <v>161248.79232000001</v>
      </c>
      <c r="BX143" s="84"/>
      <c r="BY143" s="84">
        <f>(BX143*$E143*$F143*$G143*$L143*$BY$11)</f>
        <v>0</v>
      </c>
      <c r="BZ143" s="84"/>
      <c r="CA143" s="84">
        <f>(BZ143*$E143*$F143*$G143*$L143*$CA$11)</f>
        <v>0</v>
      </c>
      <c r="CB143" s="84"/>
      <c r="CC143" s="84">
        <f>(CB143*$E143*$F143*$G143*$L143*$CC$11)</f>
        <v>0</v>
      </c>
      <c r="CD143" s="84"/>
      <c r="CE143" s="84">
        <f>(CD143*$E143*$F143*$G143*$M143*$CE$11)</f>
        <v>0</v>
      </c>
      <c r="CF143" s="84"/>
      <c r="CG143" s="84"/>
      <c r="CH143" s="84"/>
      <c r="CI143" s="85">
        <f>(CH143*$E143*$F143*$G143*$L143*$CI$11)</f>
        <v>0</v>
      </c>
      <c r="CJ143" s="84"/>
      <c r="CK143" s="85">
        <f>(CJ143*$E143*$F143*$G143*$L143*$CK$11)</f>
        <v>0</v>
      </c>
      <c r="CL143" s="84"/>
      <c r="CM143" s="84">
        <f>(CL143*$E143*$F143*$G143*$L143*$CM$11)</f>
        <v>0</v>
      </c>
      <c r="CN143" s="84">
        <v>1</v>
      </c>
      <c r="CO143" s="84">
        <f>(CN143*$E143*$F143*$G143*$L143*$CO$11)</f>
        <v>55989.163999999997</v>
      </c>
      <c r="CP143" s="84">
        <v>6</v>
      </c>
      <c r="CQ143" s="84">
        <f>(CP143*$E143*$F143*$G143*$L143*$CQ$11)</f>
        <v>335934.984</v>
      </c>
      <c r="CR143" s="84">
        <v>22</v>
      </c>
      <c r="CS143" s="84">
        <f>(CR143*$E143*$F143*$G143*$M143*$CS$11)</f>
        <v>1478113.9295999999</v>
      </c>
      <c r="CT143" s="84">
        <v>20</v>
      </c>
      <c r="CU143" s="84">
        <f>(CT143*$E143*$F143*$G143*$M143*$CU$11)</f>
        <v>1343739.936</v>
      </c>
      <c r="CV143" s="84"/>
      <c r="CW143" s="84">
        <f>(CV143*$E143*$F143*$G143*$M143*$CW$11)</f>
        <v>0</v>
      </c>
      <c r="CX143" s="90"/>
      <c r="CY143" s="84">
        <f>(CX143*$E143*$F143*$G143*$M143*$CY$11)</f>
        <v>0</v>
      </c>
      <c r="CZ143" s="84"/>
      <c r="DA143" s="89">
        <f t="shared" ref="DA143:DA146" si="424">(CZ143*$E143*$F143*$G143*$M143*DA$11)</f>
        <v>0</v>
      </c>
      <c r="DB143" s="84"/>
      <c r="DC143" s="84">
        <f>(DB143*$E143*$F143*$G143*$M143*$DC$11)</f>
        <v>0</v>
      </c>
      <c r="DD143" s="91"/>
      <c r="DE143" s="84">
        <f>(DD143*$E143*$F143*$G143*$M143*$DE$11)</f>
        <v>0</v>
      </c>
      <c r="DF143" s="84">
        <v>3</v>
      </c>
      <c r="DG143" s="84">
        <f>(DF143*$E143*$F143*$G143*$M143*$DG$11)</f>
        <v>201560.99039999998</v>
      </c>
      <c r="DH143" s="84"/>
      <c r="DI143" s="84">
        <f>(DH143*$E143*$F143*$G143*$N143*$DI$11)</f>
        <v>0</v>
      </c>
      <c r="DJ143" s="84">
        <v>3</v>
      </c>
      <c r="DK143" s="92">
        <f>(DJ143*$E143*$F143*$G143*$O143*$DK$11)</f>
        <v>308340.32459999999</v>
      </c>
      <c r="DL143" s="89"/>
      <c r="DM143" s="89"/>
      <c r="DN143" s="85">
        <f t="shared" si="420"/>
        <v>693</v>
      </c>
      <c r="DO143" s="85">
        <f t="shared" si="421"/>
        <v>45322508.39732001</v>
      </c>
    </row>
    <row r="144" spans="1:119" ht="30" customHeight="1" x14ac:dyDescent="0.25">
      <c r="A144" s="73"/>
      <c r="B144" s="78">
        <v>115</v>
      </c>
      <c r="C144" s="79" t="s">
        <v>373</v>
      </c>
      <c r="D144" s="109" t="s">
        <v>374</v>
      </c>
      <c r="E144" s="74">
        <v>25969</v>
      </c>
      <c r="F144" s="81">
        <v>4.13</v>
      </c>
      <c r="G144" s="141">
        <v>0.8</v>
      </c>
      <c r="H144" s="140"/>
      <c r="I144" s="140"/>
      <c r="J144" s="140"/>
      <c r="K144" s="51"/>
      <c r="L144" s="82">
        <v>1.4</v>
      </c>
      <c r="M144" s="82">
        <v>1.68</v>
      </c>
      <c r="N144" s="82">
        <v>2.23</v>
      </c>
      <c r="O144" s="83">
        <v>2.57</v>
      </c>
      <c r="P144" s="84">
        <v>0</v>
      </c>
      <c r="Q144" s="84">
        <f>(P144*$E144*$F144*$G144*$L144*$Q$11)</f>
        <v>0</v>
      </c>
      <c r="R144" s="84">
        <v>280</v>
      </c>
      <c r="S144" s="84">
        <f>(R144*$E144*$F144*$G144*$L144*$S$11)</f>
        <v>36997639.571200006</v>
      </c>
      <c r="T144" s="84"/>
      <c r="U144" s="84">
        <f>(T144*$E144*$F144*$G144*$L144*$U$11)</f>
        <v>0</v>
      </c>
      <c r="V144" s="84"/>
      <c r="W144" s="85">
        <f>(V144*$E144*$F144*$G144*$L144*$W$11)</f>
        <v>0</v>
      </c>
      <c r="X144" s="84"/>
      <c r="Y144" s="84">
        <f>(X144*$E144*$F144*$G144*$L144*$Y$11)</f>
        <v>0</v>
      </c>
      <c r="Z144" s="84"/>
      <c r="AA144" s="84"/>
      <c r="AB144" s="84"/>
      <c r="AC144" s="84">
        <f>(AB144*$E144*$F144*$G144*$L144*$AC$11)</f>
        <v>0</v>
      </c>
      <c r="AD144" s="84"/>
      <c r="AE144" s="84"/>
      <c r="AF144" s="84"/>
      <c r="AG144" s="84">
        <f>(AF144*$E144*$F144*$G144*$L144*$AG$11)</f>
        <v>0</v>
      </c>
      <c r="AH144" s="84"/>
      <c r="AI144" s="84"/>
      <c r="AJ144" s="84"/>
      <c r="AK144" s="84">
        <f>(AJ144*$E144*$F144*$G144*$L144*$AK$11)</f>
        <v>0</v>
      </c>
      <c r="AL144" s="84"/>
      <c r="AM144" s="85">
        <f>(AL144*$E144*$F144*$G144*$L144*$AM$11)</f>
        <v>0</v>
      </c>
      <c r="AN144" s="84"/>
      <c r="AO144" s="84">
        <f>(AN144*$E144*$F144*$G144*$L144*$AO$11)</f>
        <v>0</v>
      </c>
      <c r="AP144" s="84">
        <v>124</v>
      </c>
      <c r="AQ144" s="84">
        <f>(AP144*$E144*$F144*$G144*$M144*$AQ$11)</f>
        <v>19661602.743552003</v>
      </c>
      <c r="AR144" s="90"/>
      <c r="AS144" s="84">
        <f>(AR144*$E144*$F144*$G144*$M144*$AS$11)</f>
        <v>0</v>
      </c>
      <c r="AT144" s="84"/>
      <c r="AU144" s="89">
        <f>(AT144*$E144*$F144*$G144*$M144*$AU$11)</f>
        <v>0</v>
      </c>
      <c r="AV144" s="84"/>
      <c r="AW144" s="84">
        <f>(AV144*$E144*$F144*$G144*$L144*$AW$11)</f>
        <v>0</v>
      </c>
      <c r="AX144" s="84">
        <v>0</v>
      </c>
      <c r="AY144" s="84">
        <f>(AX144*$E144*$F144*$G144*$L144*$AY$11)</f>
        <v>0</v>
      </c>
      <c r="AZ144" s="84"/>
      <c r="BA144" s="84">
        <f>(AZ144*$E144*$F144*$G144*$L144*$BA$11)</f>
        <v>0</v>
      </c>
      <c r="BB144" s="84"/>
      <c r="BC144" s="84">
        <f>(BB144*$E144*$F144*$G144*$L144*$BC$11)</f>
        <v>0</v>
      </c>
      <c r="BD144" s="84"/>
      <c r="BE144" s="85">
        <f>(BD144*$E144*$F144*$G144*$L144*$BE$11)</f>
        <v>0</v>
      </c>
      <c r="BF144" s="84"/>
      <c r="BG144" s="85">
        <f>(BF144*$E144*$F144*$G144*$L144*$BG$11)</f>
        <v>0</v>
      </c>
      <c r="BH144" s="84"/>
      <c r="BI144" s="84">
        <f>(BH144*$E144*$F144*$G144*$L144*$BI$11)</f>
        <v>0</v>
      </c>
      <c r="BJ144" s="84"/>
      <c r="BK144" s="84">
        <f>(BJ144*$E144*$F144*$G144*$M144*$BK$11)</f>
        <v>0</v>
      </c>
      <c r="BL144" s="84"/>
      <c r="BM144" s="84">
        <f>(BL144*$E144*$F144*$G144*$M144*$BM$11)</f>
        <v>0</v>
      </c>
      <c r="BN144" s="84"/>
      <c r="BO144" s="85">
        <f>(BN144*$E144*$F144*$G144*$M144*$BO$11)</f>
        <v>0</v>
      </c>
      <c r="BP144" s="84">
        <v>10</v>
      </c>
      <c r="BQ144" s="84">
        <f>(BP144*$E144*$F144*$G144*$M144*$BQ$11)</f>
        <v>1441466.4768000001</v>
      </c>
      <c r="BR144" s="84"/>
      <c r="BS144" s="84">
        <f>(BR144*$E144*$F144*$G144*$M144*$BS$11)</f>
        <v>0</v>
      </c>
      <c r="BT144" s="84"/>
      <c r="BU144" s="85">
        <f>(BT144*$E144*$F144*$G144*$M144*$BU$11)</f>
        <v>0</v>
      </c>
      <c r="BV144" s="84"/>
      <c r="BW144" s="89">
        <f>(BV144*$E144*$F144*$G144*$M144*$BW$11)</f>
        <v>0</v>
      </c>
      <c r="BX144" s="84"/>
      <c r="BY144" s="84">
        <f>(BX144*$E144*$F144*$G144*$L144*$BY$11)</f>
        <v>0</v>
      </c>
      <c r="BZ144" s="84"/>
      <c r="CA144" s="84">
        <f>(BZ144*$E144*$F144*$G144*$L144*$CA$11)</f>
        <v>0</v>
      </c>
      <c r="CB144" s="84"/>
      <c r="CC144" s="84">
        <f>(CB144*$E144*$F144*$G144*$L144*$CC$11)</f>
        <v>0</v>
      </c>
      <c r="CD144" s="84"/>
      <c r="CE144" s="84">
        <f>(CD144*$E144*$F144*$G144*$M144*$CE$11)</f>
        <v>0</v>
      </c>
      <c r="CF144" s="84"/>
      <c r="CG144" s="84"/>
      <c r="CH144" s="84"/>
      <c r="CI144" s="85">
        <f>(CH144*$E144*$F144*$G144*$L144*$CI$11)</f>
        <v>0</v>
      </c>
      <c r="CJ144" s="84"/>
      <c r="CK144" s="85">
        <f>(CJ144*$E144*$F144*$G144*$L144*$CK$11)</f>
        <v>0</v>
      </c>
      <c r="CL144" s="84"/>
      <c r="CM144" s="84">
        <f>(CL144*$E144*$F144*$G144*$L144*$CM$11)</f>
        <v>0</v>
      </c>
      <c r="CN144" s="84"/>
      <c r="CO144" s="84">
        <f>(CN144*$E144*$F144*$G144*$L144*$CO$11)</f>
        <v>0</v>
      </c>
      <c r="CP144" s="84"/>
      <c r="CQ144" s="84">
        <f>(CP144*$E144*$F144*$G144*$L144*$CQ$11)</f>
        <v>0</v>
      </c>
      <c r="CR144" s="84"/>
      <c r="CS144" s="84">
        <f>(CR144*$E144*$F144*$G144*$M144*$CS$11)</f>
        <v>0</v>
      </c>
      <c r="CT144" s="84">
        <v>14</v>
      </c>
      <c r="CU144" s="84">
        <f>(CT144*$E144*$F144*$G144*$M144*$CU$11)</f>
        <v>2018053.06752</v>
      </c>
      <c r="CV144" s="84"/>
      <c r="CW144" s="84">
        <f>(CV144*$E144*$F144*$G144*$M144*$CW$11)</f>
        <v>0</v>
      </c>
      <c r="CX144" s="90"/>
      <c r="CY144" s="84">
        <f>(CX144*$E144*$F144*$G144*$M144*$CY$11)</f>
        <v>0</v>
      </c>
      <c r="CZ144" s="84"/>
      <c r="DA144" s="89">
        <f t="shared" si="424"/>
        <v>0</v>
      </c>
      <c r="DB144" s="84"/>
      <c r="DC144" s="84">
        <f>(DB144*$E144*$F144*$G144*$M144*$DC$11)</f>
        <v>0</v>
      </c>
      <c r="DD144" s="91"/>
      <c r="DE144" s="84">
        <f>(DD144*$E144*$F144*$G144*$M144*$DE$11)</f>
        <v>0</v>
      </c>
      <c r="DF144" s="84"/>
      <c r="DG144" s="84">
        <f>(DF144*$E144*$F144*$G144*$M144*$DG$11)</f>
        <v>0</v>
      </c>
      <c r="DH144" s="84"/>
      <c r="DI144" s="84">
        <f>(DH144*$E144*$F144*$G144*$N144*$DI$11)</f>
        <v>0</v>
      </c>
      <c r="DJ144" s="84">
        <v>1</v>
      </c>
      <c r="DK144" s="92">
        <f>(DJ144*$E144*$F144*$G144*$O144*$DK$11)</f>
        <v>220510.05031999998</v>
      </c>
      <c r="DL144" s="89"/>
      <c r="DM144" s="89"/>
      <c r="DN144" s="85">
        <f t="shared" si="420"/>
        <v>429</v>
      </c>
      <c r="DO144" s="85">
        <f t="shared" si="421"/>
        <v>60339271.909392014</v>
      </c>
    </row>
    <row r="145" spans="1:119" ht="30" customHeight="1" x14ac:dyDescent="0.25">
      <c r="A145" s="73"/>
      <c r="B145" s="78">
        <v>116</v>
      </c>
      <c r="C145" s="79" t="s">
        <v>375</v>
      </c>
      <c r="D145" s="109" t="s">
        <v>376</v>
      </c>
      <c r="E145" s="74">
        <v>25969</v>
      </c>
      <c r="F145" s="81">
        <v>5.82</v>
      </c>
      <c r="G145" s="141">
        <v>0.8</v>
      </c>
      <c r="H145" s="140"/>
      <c r="I145" s="140"/>
      <c r="J145" s="140"/>
      <c r="K145" s="51"/>
      <c r="L145" s="82">
        <v>1.4</v>
      </c>
      <c r="M145" s="82">
        <v>1.68</v>
      </c>
      <c r="N145" s="82">
        <v>2.23</v>
      </c>
      <c r="O145" s="83">
        <v>2.57</v>
      </c>
      <c r="P145" s="84">
        <v>0</v>
      </c>
      <c r="Q145" s="84">
        <f>(P145*$E145*$F145*$G145*$L145*$Q$11)</f>
        <v>0</v>
      </c>
      <c r="R145" s="84">
        <v>150</v>
      </c>
      <c r="S145" s="84">
        <f>(R145*$E145*$F145*$G145*$L145*$S$11)</f>
        <v>27930594.384000003</v>
      </c>
      <c r="T145" s="84">
        <v>1</v>
      </c>
      <c r="U145" s="84">
        <f>(T145*$E145*$F145*$G145*$L145*$U$11)</f>
        <v>211595.41200000004</v>
      </c>
      <c r="V145" s="84"/>
      <c r="W145" s="85">
        <f>(V145*$E145*$F145*$G145*$L145*$W$11)</f>
        <v>0</v>
      </c>
      <c r="X145" s="84"/>
      <c r="Y145" s="84">
        <f>(X145*$E145*$F145*$G145*$L145*$Y$11)</f>
        <v>0</v>
      </c>
      <c r="Z145" s="84"/>
      <c r="AA145" s="84"/>
      <c r="AB145" s="84"/>
      <c r="AC145" s="84">
        <f>(AB145*$E145*$F145*$G145*$L145*$AC$11)</f>
        <v>0</v>
      </c>
      <c r="AD145" s="84"/>
      <c r="AE145" s="84"/>
      <c r="AF145" s="84"/>
      <c r="AG145" s="84">
        <f>(AF145*$E145*$F145*$G145*$L145*$AG$11)</f>
        <v>0</v>
      </c>
      <c r="AH145" s="84"/>
      <c r="AI145" s="84"/>
      <c r="AJ145" s="86"/>
      <c r="AK145" s="84">
        <f>(AJ145*$E145*$F145*$G145*$L145*$AK$11)</f>
        <v>0</v>
      </c>
      <c r="AL145" s="84"/>
      <c r="AM145" s="85">
        <f>(AL145*$E145*$F145*$G145*$L145*$AM$11)</f>
        <v>0</v>
      </c>
      <c r="AN145" s="84"/>
      <c r="AO145" s="84">
        <f>(AN145*$E145*$F145*$G145*$L145*$AO$11)</f>
        <v>0</v>
      </c>
      <c r="AP145" s="84">
        <v>180</v>
      </c>
      <c r="AQ145" s="84">
        <f>(AP145*$E145*$F145*$G145*$M145*$AQ$11)</f>
        <v>40220055.912960008</v>
      </c>
      <c r="AR145" s="90"/>
      <c r="AS145" s="84">
        <f>(AR145*$E145*$F145*$G145*$M145*$AS$11)</f>
        <v>0</v>
      </c>
      <c r="AT145" s="84"/>
      <c r="AU145" s="89">
        <f>(AT145*$E145*$F145*$G145*$M145*$AU$11)</f>
        <v>0</v>
      </c>
      <c r="AV145" s="84"/>
      <c r="AW145" s="84">
        <f>(AV145*$E145*$F145*$G145*$L145*$AW$11)</f>
        <v>0</v>
      </c>
      <c r="AX145" s="84">
        <v>0</v>
      </c>
      <c r="AY145" s="84">
        <f>(AX145*$E145*$F145*$G145*$L145*$AY$11)</f>
        <v>0</v>
      </c>
      <c r="AZ145" s="84"/>
      <c r="BA145" s="84">
        <f>(AZ145*$E145*$F145*$G145*$L145*$BA$11)</f>
        <v>0</v>
      </c>
      <c r="BB145" s="84"/>
      <c r="BC145" s="84">
        <f>(BB145*$E145*$F145*$G145*$L145*$BC$11)</f>
        <v>0</v>
      </c>
      <c r="BD145" s="84"/>
      <c r="BE145" s="85">
        <f>(BD145*$E145*$F145*$G145*$L145*$BE$11)</f>
        <v>0</v>
      </c>
      <c r="BF145" s="84"/>
      <c r="BG145" s="85">
        <f>(BF145*$E145*$F145*$G145*$L145*$BG$11)</f>
        <v>0</v>
      </c>
      <c r="BH145" s="84"/>
      <c r="BI145" s="84">
        <f>(BH145*$E145*$F145*$G145*$L145*$BI$11)</f>
        <v>0</v>
      </c>
      <c r="BJ145" s="84"/>
      <c r="BK145" s="84">
        <f>(BJ145*$E145*$F145*$G145*$M145*$BK$11)</f>
        <v>0</v>
      </c>
      <c r="BL145" s="84"/>
      <c r="BM145" s="84">
        <f>(BL145*$E145*$F145*$G145*$M145*$BM$11)</f>
        <v>0</v>
      </c>
      <c r="BN145" s="84"/>
      <c r="BO145" s="85">
        <f>(BN145*$E145*$F145*$G145*$M145*$BO$11)</f>
        <v>0</v>
      </c>
      <c r="BP145" s="84"/>
      <c r="BQ145" s="84">
        <f>(BP145*$E145*$F145*$G145*$M145*$BQ$11)</f>
        <v>0</v>
      </c>
      <c r="BR145" s="84"/>
      <c r="BS145" s="84">
        <f>(BR145*$E145*$F145*$G145*$M145*$BS$11)</f>
        <v>0</v>
      </c>
      <c r="BT145" s="84"/>
      <c r="BU145" s="85">
        <f>(BT145*$E145*$F145*$G145*$M145*$BU$11)</f>
        <v>0</v>
      </c>
      <c r="BV145" s="84"/>
      <c r="BW145" s="89">
        <f>(BV145*$E145*$F145*$G145*$M145*$BW$11)</f>
        <v>0</v>
      </c>
      <c r="BX145" s="84"/>
      <c r="BY145" s="84">
        <f>(BX145*$E145*$F145*$G145*$L145*$BY$11)</f>
        <v>0</v>
      </c>
      <c r="BZ145" s="84"/>
      <c r="CA145" s="84">
        <f>(BZ145*$E145*$F145*$G145*$L145*$CA$11)</f>
        <v>0</v>
      </c>
      <c r="CB145" s="84"/>
      <c r="CC145" s="84">
        <f>(CB145*$E145*$F145*$G145*$L145*$CC$11)</f>
        <v>0</v>
      </c>
      <c r="CD145" s="84"/>
      <c r="CE145" s="84">
        <f>(CD145*$E145*$F145*$G145*$M145*$CE$11)</f>
        <v>0</v>
      </c>
      <c r="CF145" s="84"/>
      <c r="CG145" s="84"/>
      <c r="CH145" s="84"/>
      <c r="CI145" s="85">
        <f>(CH145*$E145*$F145*$G145*$L145*$CI$11)</f>
        <v>0</v>
      </c>
      <c r="CJ145" s="84"/>
      <c r="CK145" s="85">
        <f>(CJ145*$E145*$F145*$G145*$L145*$CK$11)</f>
        <v>0</v>
      </c>
      <c r="CL145" s="84"/>
      <c r="CM145" s="84">
        <f>(CL145*$E145*$F145*$G145*$L145*$CM$11)</f>
        <v>0</v>
      </c>
      <c r="CN145" s="84">
        <v>5</v>
      </c>
      <c r="CO145" s="84">
        <f>(CN145*$E145*$F145*$G145*$L145*$CO$11)</f>
        <v>846381.64800000004</v>
      </c>
      <c r="CP145" s="84"/>
      <c r="CQ145" s="84">
        <f>(CP145*$E145*$F145*$G145*$L145*$CQ$11)</f>
        <v>0</v>
      </c>
      <c r="CR145" s="84">
        <v>4</v>
      </c>
      <c r="CS145" s="84">
        <f>(CR145*$E145*$F145*$G145*$M145*$CS$11)</f>
        <v>812526.38208000013</v>
      </c>
      <c r="CT145" s="84">
        <v>2</v>
      </c>
      <c r="CU145" s="84">
        <f>(CT145*$E145*$F145*$G145*$M145*$CU$11)</f>
        <v>406263.19104000006</v>
      </c>
      <c r="CV145" s="84"/>
      <c r="CW145" s="84">
        <f>(CV145*$E145*$F145*$G145*$M145*$CW$11)</f>
        <v>0</v>
      </c>
      <c r="CX145" s="90"/>
      <c r="CY145" s="84">
        <f>(CX145*$E145*$F145*$G145*$M145*$CY$11)</f>
        <v>0</v>
      </c>
      <c r="CZ145" s="84"/>
      <c r="DA145" s="89">
        <f t="shared" si="424"/>
        <v>0</v>
      </c>
      <c r="DB145" s="84"/>
      <c r="DC145" s="84">
        <f>(DB145*$E145*$F145*$G145*$M145*$DC$11)</f>
        <v>0</v>
      </c>
      <c r="DD145" s="91"/>
      <c r="DE145" s="84">
        <f>(DD145*$E145*$F145*$G145*$M145*$DE$11)</f>
        <v>0</v>
      </c>
      <c r="DF145" s="84"/>
      <c r="DG145" s="84">
        <f>(DF145*$E145*$F145*$G145*$M145*$DG$11)</f>
        <v>0</v>
      </c>
      <c r="DH145" s="84"/>
      <c r="DI145" s="84">
        <f>(DH145*$E145*$F145*$G145*$N145*$DI$11)</f>
        <v>0</v>
      </c>
      <c r="DJ145" s="84"/>
      <c r="DK145" s="92">
        <f>(DJ145*$E145*$F145*$G145*$O145*$DK$11)</f>
        <v>0</v>
      </c>
      <c r="DL145" s="89"/>
      <c r="DM145" s="89"/>
      <c r="DN145" s="85">
        <f t="shared" si="420"/>
        <v>342</v>
      </c>
      <c r="DO145" s="85">
        <f t="shared" si="421"/>
        <v>70427416.930080011</v>
      </c>
    </row>
    <row r="146" spans="1:119" ht="30" customHeight="1" x14ac:dyDescent="0.25">
      <c r="A146" s="73"/>
      <c r="B146" s="78">
        <v>117</v>
      </c>
      <c r="C146" s="79" t="s">
        <v>377</v>
      </c>
      <c r="D146" s="109" t="s">
        <v>378</v>
      </c>
      <c r="E146" s="74">
        <v>25969</v>
      </c>
      <c r="F146" s="81">
        <v>1.41</v>
      </c>
      <c r="G146" s="76">
        <v>1</v>
      </c>
      <c r="H146" s="77"/>
      <c r="I146" s="77"/>
      <c r="J146" s="77"/>
      <c r="K146" s="51"/>
      <c r="L146" s="82">
        <v>1.4</v>
      </c>
      <c r="M146" s="82">
        <v>1.68</v>
      </c>
      <c r="N146" s="82">
        <v>2.23</v>
      </c>
      <c r="O146" s="83">
        <v>2.57</v>
      </c>
      <c r="P146" s="84">
        <v>0</v>
      </c>
      <c r="Q146" s="84">
        <f>(P146*$E146*$F146*$G146*$L146*$Q$11)</f>
        <v>0</v>
      </c>
      <c r="R146" s="84">
        <v>100</v>
      </c>
      <c r="S146" s="84">
        <f>(R146*$E146*$F146*$G146*$L146*$S$11)</f>
        <v>5638908.6600000001</v>
      </c>
      <c r="T146" s="84">
        <v>1</v>
      </c>
      <c r="U146" s="84">
        <f>(T146*$E146*$F146*$G146*$L146*$U$11)</f>
        <v>64078.507499999992</v>
      </c>
      <c r="V146" s="84"/>
      <c r="W146" s="85">
        <f>(V146*$E146*$F146*$G146*$L146*$W$11)</f>
        <v>0</v>
      </c>
      <c r="X146" s="84"/>
      <c r="Y146" s="84">
        <f>(X146*$E146*$F146*$G146*$L146*$Y$11)</f>
        <v>0</v>
      </c>
      <c r="Z146" s="84"/>
      <c r="AA146" s="84"/>
      <c r="AB146" s="84"/>
      <c r="AC146" s="84">
        <f>(AB146*$E146*$F146*$G146*$L146*$AC$11)</f>
        <v>0</v>
      </c>
      <c r="AD146" s="84"/>
      <c r="AE146" s="84"/>
      <c r="AF146" s="84"/>
      <c r="AG146" s="84">
        <f>(AF146*$E146*$F146*$G146*$L146*$AG$11)</f>
        <v>0</v>
      </c>
      <c r="AH146" s="84"/>
      <c r="AI146" s="84"/>
      <c r="AJ146" s="86"/>
      <c r="AK146" s="84">
        <f>(AJ146*$E146*$F146*$G146*$L146*$AK$11)</f>
        <v>0</v>
      </c>
      <c r="AL146" s="84"/>
      <c r="AM146" s="85">
        <f>(AL146*$E146*$F146*$G146*$L146*$AM$11)</f>
        <v>0</v>
      </c>
      <c r="AN146" s="84"/>
      <c r="AO146" s="84">
        <f>(AN146*$E146*$F146*$G146*$L146*$AO$11)</f>
        <v>0</v>
      </c>
      <c r="AP146" s="84">
        <v>5</v>
      </c>
      <c r="AQ146" s="84">
        <f>(AP146*$E146*$F146*$G146*$M146*$AQ$11)</f>
        <v>338334.5196</v>
      </c>
      <c r="AR146" s="90"/>
      <c r="AS146" s="84">
        <f>(AR146*$E146*$F146*$G146*$M146*$AS$11)</f>
        <v>0</v>
      </c>
      <c r="AT146" s="84"/>
      <c r="AU146" s="89">
        <f>(AT146*$E146*$F146*$G146*$M146*$AU$11)</f>
        <v>0</v>
      </c>
      <c r="AV146" s="84"/>
      <c r="AW146" s="84">
        <f>(AV146*$E146*$F146*$G146*$L146*$AW$11)</f>
        <v>0</v>
      </c>
      <c r="AX146" s="84">
        <v>0</v>
      </c>
      <c r="AY146" s="84">
        <f>(AX146*$E146*$F146*$G146*$L146*$AY$11)</f>
        <v>0</v>
      </c>
      <c r="AZ146" s="84"/>
      <c r="BA146" s="84">
        <f>(AZ146*$E146*$F146*$G146*$L146*$BA$11)</f>
        <v>0</v>
      </c>
      <c r="BB146" s="84"/>
      <c r="BC146" s="84">
        <f>(BB146*$E146*$F146*$G146*$L146*$BC$11)</f>
        <v>0</v>
      </c>
      <c r="BD146" s="84"/>
      <c r="BE146" s="85">
        <f>(BD146*$E146*$F146*$G146*$L146*$BE$11)</f>
        <v>0</v>
      </c>
      <c r="BF146" s="84"/>
      <c r="BG146" s="85">
        <f>(BF146*$E146*$F146*$G146*$L146*$BG$11)</f>
        <v>0</v>
      </c>
      <c r="BH146" s="84"/>
      <c r="BI146" s="84">
        <f>(BH146*$E146*$F146*$G146*$L146*$BI$11)</f>
        <v>0</v>
      </c>
      <c r="BJ146" s="84"/>
      <c r="BK146" s="84">
        <f>(BJ146*$E146*$F146*$G146*$M146*$BK$11)</f>
        <v>0</v>
      </c>
      <c r="BL146" s="84"/>
      <c r="BM146" s="84">
        <f>(BL146*$E146*$F146*$G146*$M146*$BM$11)</f>
        <v>0</v>
      </c>
      <c r="BN146" s="84"/>
      <c r="BO146" s="85">
        <f>(BN146*$E146*$F146*$G146*$M146*$BO$11)</f>
        <v>0</v>
      </c>
      <c r="BP146" s="84"/>
      <c r="BQ146" s="84">
        <f>(BP146*$E146*$F146*$G146*$M146*$BQ$11)</f>
        <v>0</v>
      </c>
      <c r="BR146" s="84"/>
      <c r="BS146" s="84">
        <f>(BR146*$E146*$F146*$G146*$M146*$BS$11)</f>
        <v>0</v>
      </c>
      <c r="BT146" s="84"/>
      <c r="BU146" s="85">
        <f>(BT146*$E146*$F146*$G146*$M146*$BU$11)</f>
        <v>0</v>
      </c>
      <c r="BV146" s="84"/>
      <c r="BW146" s="89">
        <f>(BV146*$E146*$F146*$G146*$M146*$BW$11)</f>
        <v>0</v>
      </c>
      <c r="BX146" s="84"/>
      <c r="BY146" s="84">
        <f>(BX146*$E146*$F146*$G146*$L146*$BY$11)</f>
        <v>0</v>
      </c>
      <c r="BZ146" s="84"/>
      <c r="CA146" s="84">
        <f>(BZ146*$E146*$F146*$G146*$L146*$CA$11)</f>
        <v>0</v>
      </c>
      <c r="CB146" s="84"/>
      <c r="CC146" s="84">
        <f>(CB146*$E146*$F146*$G146*$L146*$CC$11)</f>
        <v>0</v>
      </c>
      <c r="CD146" s="84"/>
      <c r="CE146" s="84">
        <f>(CD146*$E146*$F146*$G146*$M146*$CE$11)</f>
        <v>0</v>
      </c>
      <c r="CF146" s="84"/>
      <c r="CG146" s="84"/>
      <c r="CH146" s="84"/>
      <c r="CI146" s="85">
        <f>(CH146*$E146*$F146*$G146*$L146*$CI$11)</f>
        <v>0</v>
      </c>
      <c r="CJ146" s="84"/>
      <c r="CK146" s="85">
        <f>(CJ146*$E146*$F146*$G146*$L146*$CK$11)</f>
        <v>0</v>
      </c>
      <c r="CL146" s="84"/>
      <c r="CM146" s="84">
        <f>(CL146*$E146*$F146*$G146*$L146*$CM$11)</f>
        <v>0</v>
      </c>
      <c r="CN146" s="84"/>
      <c r="CO146" s="84">
        <f>(CN146*$E146*$F146*$G146*$L146*$CO$11)</f>
        <v>0</v>
      </c>
      <c r="CP146" s="84"/>
      <c r="CQ146" s="84">
        <f>(CP146*$E146*$F146*$G146*$L146*$CQ$11)</f>
        <v>0</v>
      </c>
      <c r="CR146" s="84"/>
      <c r="CS146" s="84">
        <f>(CR146*$E146*$F146*$G146*$M146*$CS$11)</f>
        <v>0</v>
      </c>
      <c r="CT146" s="84"/>
      <c r="CU146" s="84">
        <f>(CT146*$E146*$F146*$G146*$M146*$CU$11)</f>
        <v>0</v>
      </c>
      <c r="CV146" s="84"/>
      <c r="CW146" s="84">
        <f>(CV146*$E146*$F146*$G146*$M146*$CW$11)</f>
        <v>0</v>
      </c>
      <c r="CX146" s="90"/>
      <c r="CY146" s="84">
        <f>(CX146*$E146*$F146*$G146*$M146*$CY$11)</f>
        <v>0</v>
      </c>
      <c r="CZ146" s="84"/>
      <c r="DA146" s="89">
        <f t="shared" si="424"/>
        <v>0</v>
      </c>
      <c r="DB146" s="84"/>
      <c r="DC146" s="84">
        <f>(DB146*$E146*$F146*$G146*$M146*$DC$11)</f>
        <v>0</v>
      </c>
      <c r="DD146" s="91"/>
      <c r="DE146" s="84">
        <f>(DD146*$E146*$F146*$G146*$M146*$DE$11)</f>
        <v>0</v>
      </c>
      <c r="DF146" s="84"/>
      <c r="DG146" s="84">
        <f>(DF146*$E146*$F146*$G146*$M146*$DG$11)</f>
        <v>0</v>
      </c>
      <c r="DH146" s="84"/>
      <c r="DI146" s="84">
        <f>(DH146*$E146*$F146*$G146*$N146*$DI$11)</f>
        <v>0</v>
      </c>
      <c r="DJ146" s="84"/>
      <c r="DK146" s="92">
        <f>(DJ146*$E146*$F146*$G146*$O146*$DK$11)</f>
        <v>0</v>
      </c>
      <c r="DL146" s="89"/>
      <c r="DM146" s="89"/>
      <c r="DN146" s="85">
        <f t="shared" si="420"/>
        <v>106</v>
      </c>
      <c r="DO146" s="85">
        <f t="shared" si="421"/>
        <v>6041321.6871000007</v>
      </c>
    </row>
    <row r="147" spans="1:119" ht="30" customHeight="1" x14ac:dyDescent="0.25">
      <c r="A147" s="73"/>
      <c r="B147" s="78">
        <v>118</v>
      </c>
      <c r="C147" s="79" t="s">
        <v>379</v>
      </c>
      <c r="D147" s="109" t="s">
        <v>380</v>
      </c>
      <c r="E147" s="74">
        <v>25969</v>
      </c>
      <c r="F147" s="81">
        <v>2.19</v>
      </c>
      <c r="G147" s="141">
        <v>0.9</v>
      </c>
      <c r="H147" s="140"/>
      <c r="I147" s="140"/>
      <c r="J147" s="140"/>
      <c r="K147" s="51"/>
      <c r="L147" s="82">
        <v>1.4</v>
      </c>
      <c r="M147" s="82">
        <v>1.68</v>
      </c>
      <c r="N147" s="82">
        <v>2.23</v>
      </c>
      <c r="O147" s="83">
        <v>2.57</v>
      </c>
      <c r="P147" s="84">
        <v>50</v>
      </c>
      <c r="Q147" s="84">
        <f t="shared" ref="Q147:Q148" si="425">(P147*$E147*$F147*$G147*$L147)</f>
        <v>3582942.93</v>
      </c>
      <c r="R147" s="84">
        <v>100</v>
      </c>
      <c r="S147" s="89">
        <f t="shared" ref="S147" si="426">(R147*$E147*$F147*$G147*$L147)</f>
        <v>7165885.8600000003</v>
      </c>
      <c r="T147" s="84"/>
      <c r="U147" s="84">
        <f t="shared" ref="U147:U148" si="427">(T147*$E147*$F147*$G147*$L147)</f>
        <v>0</v>
      </c>
      <c r="V147" s="84"/>
      <c r="W147" s="84">
        <f t="shared" ref="W147:W148" si="428">(V147*$E147*$F147*$G147*$L147)</f>
        <v>0</v>
      </c>
      <c r="X147" s="84"/>
      <c r="Y147" s="84">
        <f t="shared" ref="Y147:Y148" si="429">(X147*$E147*$F147*$G147*$L147)</f>
        <v>0</v>
      </c>
      <c r="Z147" s="84"/>
      <c r="AA147" s="84"/>
      <c r="AB147" s="84"/>
      <c r="AC147" s="84">
        <f t="shared" ref="AC147:AC148" si="430">(AB147*$E147*$F147*$G147*$L147)</f>
        <v>0</v>
      </c>
      <c r="AD147" s="84"/>
      <c r="AE147" s="84"/>
      <c r="AF147" s="84"/>
      <c r="AG147" s="84">
        <f t="shared" ref="AG147:AG148" si="431">(AF147*$E147*$F147*$G147*$L147)</f>
        <v>0</v>
      </c>
      <c r="AH147" s="84"/>
      <c r="AI147" s="84"/>
      <c r="AJ147" s="86"/>
      <c r="AK147" s="84">
        <f t="shared" ref="AK147:AK148" si="432">(AJ147*$E147*$F147*$G147*$L147)</f>
        <v>0</v>
      </c>
      <c r="AL147" s="84"/>
      <c r="AM147" s="84">
        <f t="shared" ref="AM147:AM148" si="433">(AL147*$E147*$F147*$G147*$L147)</f>
        <v>0</v>
      </c>
      <c r="AN147" s="84"/>
      <c r="AO147" s="84">
        <f t="shared" ref="AO147:AO148" si="434">(AN147*$E147*$F147*$G147*$L147)</f>
        <v>0</v>
      </c>
      <c r="AP147" s="84">
        <v>2</v>
      </c>
      <c r="AQ147" s="85">
        <f t="shared" ref="AQ147:AQ148" si="435">(AP147*$E147*$F147*$G147*$M147)</f>
        <v>171981.26064000002</v>
      </c>
      <c r="AR147" s="90"/>
      <c r="AS147" s="84">
        <f t="shared" ref="AS147:AS148" si="436">(AR147*$E147*$F147*$G147*$M147)</f>
        <v>0</v>
      </c>
      <c r="AT147" s="84"/>
      <c r="AU147" s="89">
        <f t="shared" ref="AU147:AU148" si="437">(AT147*$E147*$F147*$G147*$M147)</f>
        <v>0</v>
      </c>
      <c r="AV147" s="84"/>
      <c r="AW147" s="84">
        <f>(AV147*$E147*$F147*$G147*$L147*$AK$11)</f>
        <v>0</v>
      </c>
      <c r="AX147" s="84">
        <v>0</v>
      </c>
      <c r="AY147" s="84">
        <f t="shared" ref="AY147:AY148" si="438">(AX147*$E147*$F147*$G147*$L147*AY$11)</f>
        <v>0</v>
      </c>
      <c r="AZ147" s="84"/>
      <c r="BA147" s="84">
        <f>(AZ147*$E147*$F147*$G147*$L147*BA$11)</f>
        <v>0</v>
      </c>
      <c r="BB147" s="84"/>
      <c r="BC147" s="84">
        <f t="shared" ref="BC147:BC148" si="439">(BB147*$E147*$F147*$G147*$L147)</f>
        <v>0</v>
      </c>
      <c r="BD147" s="84"/>
      <c r="BE147" s="84">
        <f t="shared" ref="BE147:BE148" si="440">(BD147*$E147*$F147*$G147*$L147)</f>
        <v>0</v>
      </c>
      <c r="BF147" s="84"/>
      <c r="BG147" s="84"/>
      <c r="BH147" s="84"/>
      <c r="BI147" s="84">
        <f t="shared" ref="BI147:BI148" si="441">(BH147*$E147*$F147*$G147*$L147)</f>
        <v>0</v>
      </c>
      <c r="BJ147" s="84"/>
      <c r="BK147" s="84">
        <f t="shared" ref="BK147:BK148" si="442">(BJ147*$E147*$F147*$G147*$M147)</f>
        <v>0</v>
      </c>
      <c r="BL147" s="84"/>
      <c r="BM147" s="84">
        <f t="shared" ref="BM147:BM148" si="443">(BL147*$E147*$F147*$G147*$M147)</f>
        <v>0</v>
      </c>
      <c r="BN147" s="84"/>
      <c r="BO147" s="84">
        <f t="shared" ref="BO147:BO148" si="444">(BN147*$E147*$F147*$G147*$M147)</f>
        <v>0</v>
      </c>
      <c r="BP147" s="84"/>
      <c r="BQ147" s="84">
        <f t="shared" ref="BQ147:BQ148" si="445">(BP147*$E147*$F147*$G147*$M147)</f>
        <v>0</v>
      </c>
      <c r="BR147" s="84"/>
      <c r="BS147" s="84">
        <f t="shared" ref="BS147:BS148" si="446">(BR147*$E147*$F147*$G147*$M147)</f>
        <v>0</v>
      </c>
      <c r="BT147" s="84"/>
      <c r="BU147" s="84">
        <f t="shared" ref="BU147:BU148" si="447">(BT147*$E147*$F147*$G147*$M147)</f>
        <v>0</v>
      </c>
      <c r="BV147" s="84"/>
      <c r="BW147" s="89">
        <f t="shared" ref="BW147:BW148" si="448">(BV147*$E147*$F147*$G147*$M147)</f>
        <v>0</v>
      </c>
      <c r="BX147" s="84"/>
      <c r="BY147" s="84">
        <f t="shared" ref="BY147:BY148" si="449">(BX147*$E147*$F147*$G147*$L147)</f>
        <v>0</v>
      </c>
      <c r="BZ147" s="84"/>
      <c r="CA147" s="85">
        <f t="shared" ref="CA147:CA148" si="450">(BZ147*$E147*$F147*$G147*$L147)</f>
        <v>0</v>
      </c>
      <c r="CB147" s="84"/>
      <c r="CC147" s="84">
        <f t="shared" ref="CC147:CC148" si="451">(CB147*$E147*$F147*$G147*$L147)</f>
        <v>0</v>
      </c>
      <c r="CD147" s="84"/>
      <c r="CE147" s="84">
        <f t="shared" ref="CE147:CE148" si="452">(CD147*$E147*$F147*$G147*$M147)</f>
        <v>0</v>
      </c>
      <c r="CF147" s="84"/>
      <c r="CG147" s="84"/>
      <c r="CH147" s="84"/>
      <c r="CI147" s="84">
        <f t="shared" ref="CI147:CI148" si="453">(CH147*$E147*$F147*$G147*$L147)</f>
        <v>0</v>
      </c>
      <c r="CJ147" s="84"/>
      <c r="CK147" s="84">
        <f t="shared" ref="CK147:CK148" si="454">(CJ147*$E147*$F147*$G147*$L147)</f>
        <v>0</v>
      </c>
      <c r="CL147" s="84"/>
      <c r="CM147" s="84">
        <f t="shared" ref="CM147:CM148" si="455">(CL147*$E147*$F147*$G147*$L147)</f>
        <v>0</v>
      </c>
      <c r="CN147" s="84"/>
      <c r="CO147" s="84">
        <f t="shared" ref="CO147:CO148" si="456">(CN147*$E147*$F147*$G147*$L147)</f>
        <v>0</v>
      </c>
      <c r="CP147" s="84"/>
      <c r="CQ147" s="84">
        <f t="shared" ref="CQ147:CQ148" si="457">(CP147*$E147*$F147*$G147*$L147)</f>
        <v>0</v>
      </c>
      <c r="CR147" s="84"/>
      <c r="CS147" s="84">
        <f t="shared" ref="CS147:CS148" si="458">(CR147*$E147*$F147*$G147*$M147)</f>
        <v>0</v>
      </c>
      <c r="CT147" s="84"/>
      <c r="CU147" s="84">
        <f t="shared" ref="CU147:CU148" si="459">(CT147*$E147*$F147*$G147*$M147)</f>
        <v>0</v>
      </c>
      <c r="CV147" s="84"/>
      <c r="CW147" s="84">
        <f t="shared" ref="CW147:CW148" si="460">(CV147*$E147*$F147*$G147*$M147)</f>
        <v>0</v>
      </c>
      <c r="CX147" s="90"/>
      <c r="CY147" s="84">
        <f t="shared" ref="CY147:CY148" si="461">(CX147*$E147*$F147*$G147*$M147)</f>
        <v>0</v>
      </c>
      <c r="CZ147" s="84"/>
      <c r="DA147" s="89">
        <f t="shared" ref="DA147:DA148" si="462">(CZ147*$E147*$F147*$G147*$M147)</f>
        <v>0</v>
      </c>
      <c r="DB147" s="84"/>
      <c r="DC147" s="84"/>
      <c r="DD147" s="91"/>
      <c r="DE147" s="84">
        <f t="shared" ref="DE147:DE148" si="463">(DD147*$E147*$F147*$G147*$M147)</f>
        <v>0</v>
      </c>
      <c r="DF147" s="84"/>
      <c r="DG147" s="84">
        <f t="shared" ref="DG147:DG148" si="464">(DF147*$E147*$F147*$G147*$M147)</f>
        <v>0</v>
      </c>
      <c r="DH147" s="84"/>
      <c r="DI147" s="84">
        <f t="shared" ref="DI147:DI148" si="465">(DH147*$E147*$F147*$G147*$N147)</f>
        <v>0</v>
      </c>
      <c r="DJ147" s="84"/>
      <c r="DK147" s="89">
        <f t="shared" ref="DK147:DK148" si="466">(DJ147*$E147*$F147*$G147*$O147)</f>
        <v>0</v>
      </c>
      <c r="DL147" s="89"/>
      <c r="DM147" s="89"/>
      <c r="DN147" s="85">
        <f t="shared" si="420"/>
        <v>152</v>
      </c>
      <c r="DO147" s="85">
        <f t="shared" si="421"/>
        <v>10920810.050640002</v>
      </c>
    </row>
    <row r="148" spans="1:119" ht="30" customHeight="1" x14ac:dyDescent="0.25">
      <c r="A148" s="73"/>
      <c r="B148" s="78">
        <v>119</v>
      </c>
      <c r="C148" s="79" t="s">
        <v>381</v>
      </c>
      <c r="D148" s="109" t="s">
        <v>382</v>
      </c>
      <c r="E148" s="74">
        <v>25969</v>
      </c>
      <c r="F148" s="81">
        <v>2.42</v>
      </c>
      <c r="G148" s="76">
        <v>1</v>
      </c>
      <c r="H148" s="77"/>
      <c r="I148" s="77"/>
      <c r="J148" s="77"/>
      <c r="K148" s="51"/>
      <c r="L148" s="82">
        <v>1.4</v>
      </c>
      <c r="M148" s="82">
        <v>1.68</v>
      </c>
      <c r="N148" s="82">
        <v>2.23</v>
      </c>
      <c r="O148" s="83">
        <v>2.57</v>
      </c>
      <c r="P148" s="84">
        <v>1</v>
      </c>
      <c r="Q148" s="84">
        <f t="shared" si="425"/>
        <v>87982.971999999994</v>
      </c>
      <c r="R148" s="84">
        <v>13</v>
      </c>
      <c r="S148" s="89">
        <f>(R148*$E148*$F148*$G148*$L148)</f>
        <v>1143778.6359999999</v>
      </c>
      <c r="T148" s="84"/>
      <c r="U148" s="84">
        <f t="shared" si="427"/>
        <v>0</v>
      </c>
      <c r="V148" s="84"/>
      <c r="W148" s="84">
        <f t="shared" si="428"/>
        <v>0</v>
      </c>
      <c r="X148" s="84"/>
      <c r="Y148" s="84">
        <f t="shared" si="429"/>
        <v>0</v>
      </c>
      <c r="Z148" s="84"/>
      <c r="AA148" s="84"/>
      <c r="AB148" s="84"/>
      <c r="AC148" s="84">
        <f t="shared" si="430"/>
        <v>0</v>
      </c>
      <c r="AD148" s="84"/>
      <c r="AE148" s="84"/>
      <c r="AF148" s="84"/>
      <c r="AG148" s="84">
        <f t="shared" si="431"/>
        <v>0</v>
      </c>
      <c r="AH148" s="84"/>
      <c r="AI148" s="84"/>
      <c r="AJ148" s="86"/>
      <c r="AK148" s="84">
        <f t="shared" si="432"/>
        <v>0</v>
      </c>
      <c r="AL148" s="84"/>
      <c r="AM148" s="84">
        <f t="shared" si="433"/>
        <v>0</v>
      </c>
      <c r="AN148" s="84"/>
      <c r="AO148" s="84">
        <f t="shared" si="434"/>
        <v>0</v>
      </c>
      <c r="AP148" s="84"/>
      <c r="AQ148" s="85">
        <f t="shared" si="435"/>
        <v>0</v>
      </c>
      <c r="AR148" s="90"/>
      <c r="AS148" s="84">
        <f t="shared" si="436"/>
        <v>0</v>
      </c>
      <c r="AT148" s="84"/>
      <c r="AU148" s="89">
        <f t="shared" si="437"/>
        <v>0</v>
      </c>
      <c r="AV148" s="84"/>
      <c r="AW148" s="84">
        <f>(AV148*$E148*$F148*$G148*$L148*$AK$11)</f>
        <v>0</v>
      </c>
      <c r="AX148" s="84">
        <v>0</v>
      </c>
      <c r="AY148" s="84">
        <f t="shared" si="438"/>
        <v>0</v>
      </c>
      <c r="AZ148" s="84"/>
      <c r="BA148" s="84">
        <f>(AZ148*$E148*$F148*$G148*$L148*BA$11)</f>
        <v>0</v>
      </c>
      <c r="BB148" s="84"/>
      <c r="BC148" s="84">
        <f t="shared" si="439"/>
        <v>0</v>
      </c>
      <c r="BD148" s="84"/>
      <c r="BE148" s="84">
        <f t="shared" si="440"/>
        <v>0</v>
      </c>
      <c r="BF148" s="84"/>
      <c r="BG148" s="84"/>
      <c r="BH148" s="84"/>
      <c r="BI148" s="84">
        <f t="shared" si="441"/>
        <v>0</v>
      </c>
      <c r="BJ148" s="84"/>
      <c r="BK148" s="84">
        <f t="shared" si="442"/>
        <v>0</v>
      </c>
      <c r="BL148" s="84"/>
      <c r="BM148" s="84">
        <f t="shared" si="443"/>
        <v>0</v>
      </c>
      <c r="BN148" s="84"/>
      <c r="BO148" s="84">
        <f t="shared" si="444"/>
        <v>0</v>
      </c>
      <c r="BP148" s="84"/>
      <c r="BQ148" s="84">
        <f t="shared" si="445"/>
        <v>0</v>
      </c>
      <c r="BR148" s="84"/>
      <c r="BS148" s="84">
        <f t="shared" si="446"/>
        <v>0</v>
      </c>
      <c r="BT148" s="84"/>
      <c r="BU148" s="84">
        <f t="shared" si="447"/>
        <v>0</v>
      </c>
      <c r="BV148" s="84"/>
      <c r="BW148" s="89">
        <f t="shared" si="448"/>
        <v>0</v>
      </c>
      <c r="BX148" s="84"/>
      <c r="BY148" s="84">
        <f t="shared" si="449"/>
        <v>0</v>
      </c>
      <c r="BZ148" s="84"/>
      <c r="CA148" s="85">
        <f t="shared" si="450"/>
        <v>0</v>
      </c>
      <c r="CB148" s="84"/>
      <c r="CC148" s="84">
        <f t="shared" si="451"/>
        <v>0</v>
      </c>
      <c r="CD148" s="84"/>
      <c r="CE148" s="84">
        <f t="shared" si="452"/>
        <v>0</v>
      </c>
      <c r="CF148" s="84"/>
      <c r="CG148" s="84"/>
      <c r="CH148" s="84"/>
      <c r="CI148" s="84">
        <f t="shared" si="453"/>
        <v>0</v>
      </c>
      <c r="CJ148" s="84"/>
      <c r="CK148" s="84">
        <f t="shared" si="454"/>
        <v>0</v>
      </c>
      <c r="CL148" s="84"/>
      <c r="CM148" s="84">
        <f t="shared" si="455"/>
        <v>0</v>
      </c>
      <c r="CN148" s="84"/>
      <c r="CO148" s="84">
        <f t="shared" si="456"/>
        <v>0</v>
      </c>
      <c r="CP148" s="84"/>
      <c r="CQ148" s="84">
        <f t="shared" si="457"/>
        <v>0</v>
      </c>
      <c r="CR148" s="84"/>
      <c r="CS148" s="84">
        <f t="shared" si="458"/>
        <v>0</v>
      </c>
      <c r="CT148" s="84"/>
      <c r="CU148" s="84">
        <f t="shared" si="459"/>
        <v>0</v>
      </c>
      <c r="CV148" s="84"/>
      <c r="CW148" s="84">
        <f t="shared" si="460"/>
        <v>0</v>
      </c>
      <c r="CX148" s="90"/>
      <c r="CY148" s="84">
        <f t="shared" si="461"/>
        <v>0</v>
      </c>
      <c r="CZ148" s="84"/>
      <c r="DA148" s="89">
        <f t="shared" si="462"/>
        <v>0</v>
      </c>
      <c r="DB148" s="84"/>
      <c r="DC148" s="84"/>
      <c r="DD148" s="91"/>
      <c r="DE148" s="84">
        <f t="shared" si="463"/>
        <v>0</v>
      </c>
      <c r="DF148" s="84"/>
      <c r="DG148" s="84">
        <f t="shared" si="464"/>
        <v>0</v>
      </c>
      <c r="DH148" s="84"/>
      <c r="DI148" s="84">
        <f t="shared" si="465"/>
        <v>0</v>
      </c>
      <c r="DJ148" s="84"/>
      <c r="DK148" s="89">
        <f t="shared" si="466"/>
        <v>0</v>
      </c>
      <c r="DL148" s="89"/>
      <c r="DM148" s="89"/>
      <c r="DN148" s="85">
        <f t="shared" si="420"/>
        <v>14</v>
      </c>
      <c r="DO148" s="85">
        <f t="shared" si="421"/>
        <v>1231761.608</v>
      </c>
    </row>
    <row r="149" spans="1:119" ht="30" customHeight="1" x14ac:dyDescent="0.25">
      <c r="A149" s="73"/>
      <c r="B149" s="78">
        <v>120</v>
      </c>
      <c r="C149" s="79" t="s">
        <v>383</v>
      </c>
      <c r="D149" s="109" t="s">
        <v>384</v>
      </c>
      <c r="E149" s="74">
        <v>25969</v>
      </c>
      <c r="F149" s="82">
        <v>1.02</v>
      </c>
      <c r="G149" s="76">
        <v>1</v>
      </c>
      <c r="H149" s="77"/>
      <c r="I149" s="77"/>
      <c r="J149" s="77"/>
      <c r="K149" s="51"/>
      <c r="L149" s="82">
        <v>1.4</v>
      </c>
      <c r="M149" s="82">
        <v>1.68</v>
      </c>
      <c r="N149" s="82">
        <v>2.23</v>
      </c>
      <c r="O149" s="83">
        <v>2.57</v>
      </c>
      <c r="P149" s="84">
        <v>1</v>
      </c>
      <c r="Q149" s="84">
        <f>(P149*$E149*$F149*$G149*$L149*$Q$11)</f>
        <v>40792.105199999998</v>
      </c>
      <c r="R149" s="84">
        <v>50</v>
      </c>
      <c r="S149" s="84">
        <f>(R149*$E149*$F149*$G149*$L149*$S$11)</f>
        <v>2039605.26</v>
      </c>
      <c r="T149" s="84">
        <v>3</v>
      </c>
      <c r="U149" s="84">
        <f>(T149*$E149*$F149*$G149*$L149*$U$11)</f>
        <v>139063.995</v>
      </c>
      <c r="V149" s="84"/>
      <c r="W149" s="85">
        <f>(V149*$E149*$F149*$G149*$L149*$W$11)</f>
        <v>0</v>
      </c>
      <c r="X149" s="84">
        <v>7</v>
      </c>
      <c r="Y149" s="84">
        <f>(X149*$E149*$F149*$G149*$L149*$Y$11)</f>
        <v>363420.57359999995</v>
      </c>
      <c r="Z149" s="84"/>
      <c r="AA149" s="84"/>
      <c r="AB149" s="84"/>
      <c r="AC149" s="84">
        <f>(AB149*$E149*$F149*$G149*$L149*$AC$11)</f>
        <v>0</v>
      </c>
      <c r="AD149" s="84"/>
      <c r="AE149" s="84"/>
      <c r="AF149" s="84"/>
      <c r="AG149" s="84">
        <f>(AF149*$E149*$F149*$G149*$L149*$AG$11)</f>
        <v>0</v>
      </c>
      <c r="AH149" s="84"/>
      <c r="AI149" s="84"/>
      <c r="AJ149" s="86"/>
      <c r="AK149" s="84">
        <f>(AJ149*$E149*$F149*$G149*$L149*$AK$11)</f>
        <v>0</v>
      </c>
      <c r="AL149" s="84"/>
      <c r="AM149" s="85">
        <f>(AL149*$E149*$F149*$G149*$L149*$AM$11)</f>
        <v>0</v>
      </c>
      <c r="AN149" s="84"/>
      <c r="AO149" s="84">
        <f>(AN149*$E149*$F149*$G149*$L149*$AO$11)</f>
        <v>0</v>
      </c>
      <c r="AP149" s="84">
        <v>34</v>
      </c>
      <c r="AQ149" s="84">
        <f>(AP149*$E149*$F149*$G149*$M149*$AQ$11)</f>
        <v>1664317.8921600003</v>
      </c>
      <c r="AR149" s="90"/>
      <c r="AS149" s="84">
        <f>(AR149*$E149*$F149*$G149*$M149*$AS$11)</f>
        <v>0</v>
      </c>
      <c r="AT149" s="84"/>
      <c r="AU149" s="89">
        <f>(AT149*$E149*$F149*$G149*$M149*$AU$11)</f>
        <v>0</v>
      </c>
      <c r="AV149" s="84"/>
      <c r="AW149" s="84">
        <f>(AV149*$E149*$F149*$G149*$L149*$AW$11)</f>
        <v>0</v>
      </c>
      <c r="AX149" s="84">
        <v>0</v>
      </c>
      <c r="AY149" s="84">
        <f>(AX149*$E149*$F149*$G149*$L149*$AY$11)</f>
        <v>0</v>
      </c>
      <c r="AZ149" s="84"/>
      <c r="BA149" s="84">
        <f>(AZ149*$E149*$F149*$G149*$L149*$BA$11)</f>
        <v>0</v>
      </c>
      <c r="BB149" s="84"/>
      <c r="BC149" s="84">
        <f>(BB149*$E149*$F149*$G149*$L149*$BC$11)</f>
        <v>0</v>
      </c>
      <c r="BD149" s="84"/>
      <c r="BE149" s="85">
        <f>(BD149*$E149*$F149*$G149*$L149*$BE$11)</f>
        <v>0</v>
      </c>
      <c r="BF149" s="84"/>
      <c r="BG149" s="85">
        <f>(BF149*$E149*$F149*$G149*$L149*$BG$11)</f>
        <v>0</v>
      </c>
      <c r="BH149" s="84"/>
      <c r="BI149" s="84">
        <f>(BH149*$E149*$F149*$G149*$L149*$BI$11)</f>
        <v>0</v>
      </c>
      <c r="BJ149" s="84"/>
      <c r="BK149" s="84">
        <f>(BJ149*$E149*$F149*$G149*$M149*$BK$11)</f>
        <v>0</v>
      </c>
      <c r="BL149" s="84"/>
      <c r="BM149" s="84">
        <f>(BL149*$E149*$F149*$G149*$M149*$BM$11)</f>
        <v>0</v>
      </c>
      <c r="BN149" s="84"/>
      <c r="BO149" s="85">
        <f>(BN149*$E149*$F149*$G149*$M149*$BO$11)</f>
        <v>0</v>
      </c>
      <c r="BP149" s="84"/>
      <c r="BQ149" s="84">
        <f>(BP149*$E149*$F149*$G149*$M149*$BQ$11)</f>
        <v>0</v>
      </c>
      <c r="BR149" s="84"/>
      <c r="BS149" s="84">
        <f>(BR149*$E149*$F149*$G149*$M149*$BS$11)</f>
        <v>0</v>
      </c>
      <c r="BT149" s="84"/>
      <c r="BU149" s="85">
        <f>(BT149*$E149*$F149*$G149*$M149*$BU$11)</f>
        <v>0</v>
      </c>
      <c r="BV149" s="84">
        <v>2</v>
      </c>
      <c r="BW149" s="89">
        <f>(BV149*$E149*$F149*$G149*$M149*$BW$11)</f>
        <v>106801.14816</v>
      </c>
      <c r="BX149" s="84"/>
      <c r="BY149" s="84">
        <f>(BX149*$E149*$F149*$G149*$L149*$BY$11)</f>
        <v>0</v>
      </c>
      <c r="BZ149" s="84"/>
      <c r="CA149" s="84">
        <f>(BZ149*$E149*$F149*$G149*$L149*$CA$11)</f>
        <v>0</v>
      </c>
      <c r="CB149" s="84"/>
      <c r="CC149" s="84">
        <f>(CB149*$E149*$F149*$G149*$L149*$CC$11)</f>
        <v>0</v>
      </c>
      <c r="CD149" s="84"/>
      <c r="CE149" s="84">
        <f>(CD149*$E149*$F149*$G149*$M149*$CE$11)</f>
        <v>0</v>
      </c>
      <c r="CF149" s="84"/>
      <c r="CG149" s="84"/>
      <c r="CH149" s="84"/>
      <c r="CI149" s="85">
        <f>(CH149*$E149*$F149*$G149*$L149*$CI$11)</f>
        <v>0</v>
      </c>
      <c r="CJ149" s="84"/>
      <c r="CK149" s="85">
        <f>(CJ149*$E149*$F149*$G149*$L149*$CK$11)</f>
        <v>0</v>
      </c>
      <c r="CL149" s="84"/>
      <c r="CM149" s="84">
        <f>(CL149*$E149*$F149*$G149*$L149*$CM$11)</f>
        <v>0</v>
      </c>
      <c r="CN149" s="84"/>
      <c r="CO149" s="84">
        <f>(CN149*$E149*$F149*$G149*$L149*$CO$11)</f>
        <v>0</v>
      </c>
      <c r="CP149" s="84"/>
      <c r="CQ149" s="84">
        <f>(CP149*$E149*$F149*$G149*$L149*$CQ$11)</f>
        <v>0</v>
      </c>
      <c r="CR149" s="84">
        <v>2</v>
      </c>
      <c r="CS149" s="84">
        <f>(CR149*$E149*$F149*$G149*$M149*$CS$11)</f>
        <v>89000.9568</v>
      </c>
      <c r="CT149" s="84"/>
      <c r="CU149" s="84">
        <f>(CT149*$E149*$F149*$G149*$M149*$CU$11)</f>
        <v>0</v>
      </c>
      <c r="CV149" s="84"/>
      <c r="CW149" s="84">
        <f>(CV149*$E149*$F149*$G149*$M149*$CW$11)</f>
        <v>0</v>
      </c>
      <c r="CX149" s="90"/>
      <c r="CY149" s="84">
        <f>(CX149*$E149*$F149*$G149*$M149*$CY$11)</f>
        <v>0</v>
      </c>
      <c r="CZ149" s="84"/>
      <c r="DA149" s="89">
        <f>(CZ149*$E149*$F149*$G149*$M149*DA$11)</f>
        <v>0</v>
      </c>
      <c r="DB149" s="84"/>
      <c r="DC149" s="84">
        <f>(DB149*$E149*$F149*$G149*$M149*$DC$11)</f>
        <v>0</v>
      </c>
      <c r="DD149" s="91"/>
      <c r="DE149" s="84">
        <f>(DD149*$E149*$F149*$G149*$M149*$DE$11)</f>
        <v>0</v>
      </c>
      <c r="DF149" s="84"/>
      <c r="DG149" s="84">
        <f>(DF149*$E149*$F149*$G149*$M149*$DG$11)</f>
        <v>0</v>
      </c>
      <c r="DH149" s="84"/>
      <c r="DI149" s="84">
        <f>(DH149*$E149*$F149*$G149*$N149*$DI$11)</f>
        <v>0</v>
      </c>
      <c r="DJ149" s="84"/>
      <c r="DK149" s="92">
        <f>(DJ149*$E149*$F149*$G149*$O149*$DK$11)</f>
        <v>0</v>
      </c>
      <c r="DL149" s="89"/>
      <c r="DM149" s="89"/>
      <c r="DN149" s="85">
        <f t="shared" si="420"/>
        <v>99</v>
      </c>
      <c r="DO149" s="85">
        <f t="shared" si="421"/>
        <v>4443001.9309200002</v>
      </c>
    </row>
    <row r="150" spans="1:119" ht="15.75" customHeight="1" x14ac:dyDescent="0.25">
      <c r="A150" s="196">
        <v>17</v>
      </c>
      <c r="B150" s="216"/>
      <c r="C150" s="217"/>
      <c r="D150" s="214" t="s">
        <v>385</v>
      </c>
      <c r="E150" s="200">
        <v>25969</v>
      </c>
      <c r="F150" s="213">
        <v>2.96</v>
      </c>
      <c r="G150" s="207"/>
      <c r="H150" s="77"/>
      <c r="I150" s="77"/>
      <c r="J150" s="77"/>
      <c r="K150" s="208"/>
      <c r="L150" s="209">
        <v>1.4</v>
      </c>
      <c r="M150" s="209">
        <v>1.68</v>
      </c>
      <c r="N150" s="209">
        <v>2.23</v>
      </c>
      <c r="O150" s="210">
        <v>2.57</v>
      </c>
      <c r="P150" s="206">
        <f t="shared" ref="P150:CA150" si="467">SUM(P151:P157)</f>
        <v>0</v>
      </c>
      <c r="Q150" s="206">
        <f t="shared" si="467"/>
        <v>0</v>
      </c>
      <c r="R150" s="206">
        <f t="shared" si="467"/>
        <v>0</v>
      </c>
      <c r="S150" s="206">
        <f t="shared" si="467"/>
        <v>0</v>
      </c>
      <c r="T150" s="206">
        <f t="shared" si="467"/>
        <v>0</v>
      </c>
      <c r="U150" s="206">
        <f t="shared" si="467"/>
        <v>0</v>
      </c>
      <c r="V150" s="206">
        <f t="shared" si="467"/>
        <v>1362</v>
      </c>
      <c r="W150" s="206">
        <f t="shared" si="467"/>
        <v>334352017.63599998</v>
      </c>
      <c r="X150" s="206">
        <f t="shared" si="467"/>
        <v>0</v>
      </c>
      <c r="Y150" s="206">
        <f t="shared" si="467"/>
        <v>0</v>
      </c>
      <c r="Z150" s="206">
        <f t="shared" si="467"/>
        <v>0</v>
      </c>
      <c r="AA150" s="206">
        <f t="shared" si="467"/>
        <v>0</v>
      </c>
      <c r="AB150" s="206">
        <f t="shared" si="467"/>
        <v>0</v>
      </c>
      <c r="AC150" s="206">
        <f t="shared" si="467"/>
        <v>0</v>
      </c>
      <c r="AD150" s="206">
        <f t="shared" si="467"/>
        <v>0</v>
      </c>
      <c r="AE150" s="206">
        <f t="shared" si="467"/>
        <v>0</v>
      </c>
      <c r="AF150" s="206">
        <f t="shared" si="467"/>
        <v>0</v>
      </c>
      <c r="AG150" s="206">
        <f t="shared" si="467"/>
        <v>0</v>
      </c>
      <c r="AH150" s="206">
        <f t="shared" si="467"/>
        <v>0</v>
      </c>
      <c r="AI150" s="206">
        <f t="shared" si="467"/>
        <v>0</v>
      </c>
      <c r="AJ150" s="206">
        <f t="shared" si="467"/>
        <v>0</v>
      </c>
      <c r="AK150" s="206">
        <f t="shared" si="467"/>
        <v>0</v>
      </c>
      <c r="AL150" s="206">
        <f t="shared" si="467"/>
        <v>0</v>
      </c>
      <c r="AM150" s="206">
        <f t="shared" si="467"/>
        <v>0</v>
      </c>
      <c r="AN150" s="206">
        <f t="shared" si="467"/>
        <v>0</v>
      </c>
      <c r="AO150" s="206">
        <f t="shared" si="467"/>
        <v>0</v>
      </c>
      <c r="AP150" s="206">
        <f t="shared" si="467"/>
        <v>402</v>
      </c>
      <c r="AQ150" s="206">
        <f t="shared" si="467"/>
        <v>126679066.85649601</v>
      </c>
      <c r="AR150" s="206">
        <f t="shared" si="467"/>
        <v>0</v>
      </c>
      <c r="AS150" s="206">
        <f t="shared" si="467"/>
        <v>0</v>
      </c>
      <c r="AT150" s="206">
        <f t="shared" si="467"/>
        <v>0</v>
      </c>
      <c r="AU150" s="206">
        <f t="shared" si="467"/>
        <v>0</v>
      </c>
      <c r="AV150" s="206">
        <f t="shared" si="467"/>
        <v>0</v>
      </c>
      <c r="AW150" s="206">
        <f t="shared" si="467"/>
        <v>0</v>
      </c>
      <c r="AX150" s="206">
        <f t="shared" si="467"/>
        <v>0</v>
      </c>
      <c r="AY150" s="206">
        <f t="shared" si="467"/>
        <v>0</v>
      </c>
      <c r="AZ150" s="206">
        <f t="shared" si="467"/>
        <v>0</v>
      </c>
      <c r="BA150" s="206">
        <f t="shared" si="467"/>
        <v>0</v>
      </c>
      <c r="BB150" s="206">
        <f t="shared" si="467"/>
        <v>0</v>
      </c>
      <c r="BC150" s="206">
        <f t="shared" si="467"/>
        <v>0</v>
      </c>
      <c r="BD150" s="206">
        <f t="shared" si="467"/>
        <v>0</v>
      </c>
      <c r="BE150" s="206">
        <f t="shared" si="467"/>
        <v>0</v>
      </c>
      <c r="BF150" s="206">
        <f t="shared" si="467"/>
        <v>0</v>
      </c>
      <c r="BG150" s="206">
        <f t="shared" si="467"/>
        <v>0</v>
      </c>
      <c r="BH150" s="206">
        <f t="shared" si="467"/>
        <v>5</v>
      </c>
      <c r="BI150" s="206">
        <f t="shared" si="467"/>
        <v>424499.66159999993</v>
      </c>
      <c r="BJ150" s="206">
        <f t="shared" si="467"/>
        <v>0</v>
      </c>
      <c r="BK150" s="206">
        <f t="shared" si="467"/>
        <v>0</v>
      </c>
      <c r="BL150" s="206">
        <f t="shared" si="467"/>
        <v>569</v>
      </c>
      <c r="BM150" s="206">
        <f t="shared" si="467"/>
        <v>78723004.150559977</v>
      </c>
      <c r="BN150" s="206">
        <f t="shared" si="467"/>
        <v>0</v>
      </c>
      <c r="BO150" s="206">
        <f t="shared" si="467"/>
        <v>0</v>
      </c>
      <c r="BP150" s="206">
        <f t="shared" si="467"/>
        <v>14</v>
      </c>
      <c r="BQ150" s="206">
        <f t="shared" si="467"/>
        <v>1877571.1651199998</v>
      </c>
      <c r="BR150" s="206">
        <f t="shared" si="467"/>
        <v>0</v>
      </c>
      <c r="BS150" s="206">
        <f t="shared" si="467"/>
        <v>0</v>
      </c>
      <c r="BT150" s="206">
        <f t="shared" si="467"/>
        <v>17</v>
      </c>
      <c r="BU150" s="206">
        <f t="shared" si="467"/>
        <v>3801806.7534719999</v>
      </c>
      <c r="BV150" s="206">
        <f t="shared" si="467"/>
        <v>0</v>
      </c>
      <c r="BW150" s="206">
        <f t="shared" si="467"/>
        <v>0</v>
      </c>
      <c r="BX150" s="206">
        <f t="shared" si="467"/>
        <v>0</v>
      </c>
      <c r="BY150" s="206">
        <f t="shared" si="467"/>
        <v>0</v>
      </c>
      <c r="BZ150" s="206">
        <f t="shared" si="467"/>
        <v>33</v>
      </c>
      <c r="CA150" s="206">
        <f t="shared" si="467"/>
        <v>3550730.9823999996</v>
      </c>
      <c r="CB150" s="206">
        <f t="shared" ref="CB150:DM150" si="468">SUM(CB151:CB157)</f>
        <v>0</v>
      </c>
      <c r="CC150" s="206">
        <f t="shared" si="468"/>
        <v>0</v>
      </c>
      <c r="CD150" s="206">
        <f t="shared" si="468"/>
        <v>13</v>
      </c>
      <c r="CE150" s="206">
        <f t="shared" si="468"/>
        <v>1362674.4532799998</v>
      </c>
      <c r="CF150" s="206">
        <f t="shared" si="468"/>
        <v>0</v>
      </c>
      <c r="CG150" s="206">
        <f t="shared" si="468"/>
        <v>0</v>
      </c>
      <c r="CH150" s="206">
        <f t="shared" si="468"/>
        <v>0</v>
      </c>
      <c r="CI150" s="206">
        <f t="shared" si="468"/>
        <v>0</v>
      </c>
      <c r="CJ150" s="206">
        <f t="shared" si="468"/>
        <v>0</v>
      </c>
      <c r="CK150" s="206">
        <f t="shared" si="468"/>
        <v>0</v>
      </c>
      <c r="CL150" s="206">
        <f t="shared" si="468"/>
        <v>0</v>
      </c>
      <c r="CM150" s="206">
        <f t="shared" si="468"/>
        <v>0</v>
      </c>
      <c r="CN150" s="206">
        <f t="shared" si="468"/>
        <v>20</v>
      </c>
      <c r="CO150" s="206">
        <f t="shared" si="468"/>
        <v>2026298.7443999997</v>
      </c>
      <c r="CP150" s="206">
        <f t="shared" si="468"/>
        <v>0</v>
      </c>
      <c r="CQ150" s="206">
        <f t="shared" si="468"/>
        <v>0</v>
      </c>
      <c r="CR150" s="206">
        <f t="shared" si="468"/>
        <v>1</v>
      </c>
      <c r="CS150" s="206">
        <f t="shared" si="468"/>
        <v>117271.84895999999</v>
      </c>
      <c r="CT150" s="206">
        <f t="shared" si="468"/>
        <v>9</v>
      </c>
      <c r="CU150" s="206">
        <f t="shared" si="468"/>
        <v>1473227.6025599998</v>
      </c>
      <c r="CV150" s="206">
        <f t="shared" si="468"/>
        <v>0</v>
      </c>
      <c r="CW150" s="206">
        <f t="shared" si="468"/>
        <v>0</v>
      </c>
      <c r="CX150" s="206">
        <f t="shared" si="468"/>
        <v>0</v>
      </c>
      <c r="CY150" s="206">
        <f t="shared" si="468"/>
        <v>0</v>
      </c>
      <c r="CZ150" s="206">
        <f t="shared" si="468"/>
        <v>0</v>
      </c>
      <c r="DA150" s="206">
        <f t="shared" si="468"/>
        <v>0</v>
      </c>
      <c r="DB150" s="206">
        <f t="shared" si="468"/>
        <v>0</v>
      </c>
      <c r="DC150" s="206">
        <f t="shared" si="468"/>
        <v>0</v>
      </c>
      <c r="DD150" s="206">
        <f t="shared" si="468"/>
        <v>0</v>
      </c>
      <c r="DE150" s="206">
        <f t="shared" si="468"/>
        <v>0</v>
      </c>
      <c r="DF150" s="206">
        <f t="shared" si="468"/>
        <v>0</v>
      </c>
      <c r="DG150" s="206">
        <f t="shared" si="468"/>
        <v>0</v>
      </c>
      <c r="DH150" s="206">
        <f t="shared" si="468"/>
        <v>0</v>
      </c>
      <c r="DI150" s="206">
        <f t="shared" si="468"/>
        <v>0</v>
      </c>
      <c r="DJ150" s="206">
        <f t="shared" si="468"/>
        <v>0</v>
      </c>
      <c r="DK150" s="206">
        <f t="shared" si="468"/>
        <v>0</v>
      </c>
      <c r="DL150" s="206">
        <f t="shared" si="468"/>
        <v>0</v>
      </c>
      <c r="DM150" s="206">
        <f t="shared" si="468"/>
        <v>0</v>
      </c>
      <c r="DN150" s="206">
        <f>SUM(DN151:DN157)</f>
        <v>2445</v>
      </c>
      <c r="DO150" s="206">
        <f t="shared" ref="DO150" si="469">SUM(DO151:DO157)</f>
        <v>554388169.85484791</v>
      </c>
    </row>
    <row r="151" spans="1:119" ht="30" customHeight="1" x14ac:dyDescent="0.25">
      <c r="A151" s="73"/>
      <c r="B151" s="78">
        <v>121</v>
      </c>
      <c r="C151" s="79" t="s">
        <v>386</v>
      </c>
      <c r="D151" s="109" t="s">
        <v>387</v>
      </c>
      <c r="E151" s="74">
        <v>25969</v>
      </c>
      <c r="F151" s="81">
        <v>4.21</v>
      </c>
      <c r="G151" s="141">
        <v>1.4</v>
      </c>
      <c r="H151" s="141"/>
      <c r="I151" s="141"/>
      <c r="J151" s="141"/>
      <c r="K151" s="51"/>
      <c r="L151" s="82">
        <v>1.4</v>
      </c>
      <c r="M151" s="82">
        <v>1.68</v>
      </c>
      <c r="N151" s="82">
        <v>2.23</v>
      </c>
      <c r="O151" s="83">
        <v>2.57</v>
      </c>
      <c r="P151" s="84"/>
      <c r="Q151" s="84">
        <f t="shared" ref="Q151:Q157" si="470">(P151*$E151*$F151*$G151*$L151*$Q$11)</f>
        <v>0</v>
      </c>
      <c r="R151" s="84"/>
      <c r="S151" s="84">
        <f t="shared" ref="S151:S157" si="471">(R151*$E151*$F151*$G151*$L151*$S$11)</f>
        <v>0</v>
      </c>
      <c r="T151" s="84"/>
      <c r="U151" s="84">
        <f t="shared" ref="U151:U157" si="472">(T151*$E151*$F151*$G151*$L151*$U$11)</f>
        <v>0</v>
      </c>
      <c r="V151" s="84">
        <v>500</v>
      </c>
      <c r="W151" s="85">
        <f t="shared" ref="W151:W157" si="473">(V151*$E151*$F151*$G151*$L151*$W$11)</f>
        <v>133928625.24999999</v>
      </c>
      <c r="X151" s="84"/>
      <c r="Y151" s="84">
        <f t="shared" ref="Y151:Y157" si="474">(X151*$E151*$F151*$G151*$L151*$Y$11)</f>
        <v>0</v>
      </c>
      <c r="Z151" s="84"/>
      <c r="AA151" s="84"/>
      <c r="AB151" s="84"/>
      <c r="AC151" s="84">
        <f t="shared" ref="AC151:AC157" si="475">(AB151*$E151*$F151*$G151*$L151*$AC$11)</f>
        <v>0</v>
      </c>
      <c r="AD151" s="84"/>
      <c r="AE151" s="84"/>
      <c r="AF151" s="84"/>
      <c r="AG151" s="84">
        <f t="shared" ref="AG151:AG157" si="476">(AF151*$E151*$F151*$G151*$L151*$AG$11)</f>
        <v>0</v>
      </c>
      <c r="AH151" s="84"/>
      <c r="AI151" s="84"/>
      <c r="AJ151" s="86"/>
      <c r="AK151" s="84">
        <f t="shared" ref="AK151:AK157" si="477">(AJ151*$E151*$F151*$G151*$L151*$AK$11)</f>
        <v>0</v>
      </c>
      <c r="AL151" s="84"/>
      <c r="AM151" s="85">
        <f t="shared" ref="AM151:AM157" si="478">(AL151*$E151*$F151*$G151*$L151*$AM$11)</f>
        <v>0</v>
      </c>
      <c r="AN151" s="84"/>
      <c r="AO151" s="84">
        <f t="shared" ref="AO151:AO157" si="479">(AN151*$E151*$F151*$G151*$L151*$AO$11)</f>
        <v>0</v>
      </c>
      <c r="AP151" s="84">
        <v>210</v>
      </c>
      <c r="AQ151" s="84">
        <f t="shared" ref="AQ151:AQ157" si="480">(AP151*$E151*$F151*$G151*$M151*$AQ$11)</f>
        <v>59400023.870879993</v>
      </c>
      <c r="AR151" s="90"/>
      <c r="AS151" s="84">
        <f t="shared" ref="AS151:AS157" si="481">(AR151*$E151*$F151*$G151*$M151*$AS$11)</f>
        <v>0</v>
      </c>
      <c r="AT151" s="84"/>
      <c r="AU151" s="89">
        <f t="shared" ref="AU151:AU157" si="482">(AT151*$E151*$F151*$G151*$M151*$AU$11)</f>
        <v>0</v>
      </c>
      <c r="AV151" s="84"/>
      <c r="AW151" s="84">
        <f t="shared" ref="AW151:AW157" si="483">(AV151*$E151*$F151*$G151*$L151*$AW$11)</f>
        <v>0</v>
      </c>
      <c r="AX151" s="84">
        <v>0</v>
      </c>
      <c r="AY151" s="84">
        <f t="shared" ref="AY151:AY157" si="484">(AX151*$E151*$F151*$G151*$L151*$AY$11)</f>
        <v>0</v>
      </c>
      <c r="AZ151" s="84"/>
      <c r="BA151" s="84">
        <f t="shared" ref="BA151:BA157" si="485">(AZ151*$E151*$F151*$G151*$L151*$BA$11)</f>
        <v>0</v>
      </c>
      <c r="BB151" s="84"/>
      <c r="BC151" s="84">
        <f t="shared" ref="BC151:BC157" si="486">(BB151*$E151*$F151*$G151*$L151*$BC$11)</f>
        <v>0</v>
      </c>
      <c r="BD151" s="84"/>
      <c r="BE151" s="85">
        <f t="shared" ref="BE151:BE157" si="487">(BD151*$E151*$F151*$G151*$L151*$BE$11)</f>
        <v>0</v>
      </c>
      <c r="BF151" s="84"/>
      <c r="BG151" s="85">
        <f t="shared" ref="BG151:BG157" si="488">(BF151*$E151*$F151*$G151*$L151*$BG$11)</f>
        <v>0</v>
      </c>
      <c r="BH151" s="84"/>
      <c r="BI151" s="84">
        <f t="shared" ref="BI151:BI157" si="489">(BH151*$E151*$F151*$G151*$L151*$BI$11)</f>
        <v>0</v>
      </c>
      <c r="BJ151" s="84"/>
      <c r="BK151" s="84">
        <f t="shared" ref="BK151:BK157" si="490">(BJ151*$E151*$F151*$G151*$M151*$BK$11)</f>
        <v>0</v>
      </c>
      <c r="BL151" s="84">
        <v>111</v>
      </c>
      <c r="BM151" s="84">
        <f t="shared" ref="BM151:BM157" si="491">(BL151*$E151*$F151*$G151*$M151*$BM$11)</f>
        <v>28542868.613279998</v>
      </c>
      <c r="BN151" s="84"/>
      <c r="BO151" s="85">
        <f t="shared" ref="BO151:BO157" si="492">(BN151*$E151*$F151*$G151*$M151*$BO$11)</f>
        <v>0</v>
      </c>
      <c r="BP151" s="84">
        <v>4</v>
      </c>
      <c r="BQ151" s="84">
        <f t="shared" ref="BQ151:BQ157" si="493">(BP151*$E151*$F151*$G151*$M151*$BQ$11)</f>
        <v>1028571.8419199999</v>
      </c>
      <c r="BR151" s="84"/>
      <c r="BS151" s="84">
        <f t="shared" ref="BS151:BS157" si="494">(BR151*$E151*$F151*$G151*$M151*$BS$11)</f>
        <v>0</v>
      </c>
      <c r="BT151" s="84">
        <v>7</v>
      </c>
      <c r="BU151" s="85">
        <f t="shared" ref="BU151:BU157" si="495">(BT151*$E151*$F151*$G151*$M151*$BU$11)</f>
        <v>2160000.868032</v>
      </c>
      <c r="BV151" s="84"/>
      <c r="BW151" s="89">
        <f t="shared" ref="BW151:BW157" si="496">(BV151*$E151*$F151*$G151*$M151*$BW$11)</f>
        <v>0</v>
      </c>
      <c r="BX151" s="84"/>
      <c r="BY151" s="84">
        <f t="shared" ref="BY151:BY157" si="497">(BX151*$E151*$F151*$G151*$L151*$BY$11)</f>
        <v>0</v>
      </c>
      <c r="BZ151" s="84"/>
      <c r="CA151" s="84">
        <f t="shared" ref="CA151:CA157" si="498">(BZ151*$E151*$F151*$G151*$L151*$CA$11)</f>
        <v>0</v>
      </c>
      <c r="CB151" s="84"/>
      <c r="CC151" s="84">
        <f t="shared" ref="CC151:CC157" si="499">(CB151*$E151*$F151*$G151*$L151*$CC$11)</f>
        <v>0</v>
      </c>
      <c r="CD151" s="84"/>
      <c r="CE151" s="84">
        <f t="shared" ref="CE151:CE157" si="500">(CD151*$E151*$F151*$G151*$M151*$CE$11)</f>
        <v>0</v>
      </c>
      <c r="CF151" s="84"/>
      <c r="CG151" s="84"/>
      <c r="CH151" s="84"/>
      <c r="CI151" s="85">
        <f t="shared" ref="CI151:CI157" si="501">(CH151*$E151*$F151*$G151*$L151*$CI$11)</f>
        <v>0</v>
      </c>
      <c r="CJ151" s="84"/>
      <c r="CK151" s="85">
        <f t="shared" ref="CK151:CK157" si="502">(CJ151*$E151*$F151*$G151*$L151*$CK$11)</f>
        <v>0</v>
      </c>
      <c r="CL151" s="84"/>
      <c r="CM151" s="84">
        <f t="shared" ref="CM151:CM157" si="503">(CL151*$E151*$F151*$G151*$L151*$CM$11)</f>
        <v>0</v>
      </c>
      <c r="CN151" s="84"/>
      <c r="CO151" s="84">
        <f t="shared" ref="CO151:CO157" si="504">(CN151*$E151*$F151*$G151*$L151*$CO$11)</f>
        <v>0</v>
      </c>
      <c r="CP151" s="84"/>
      <c r="CQ151" s="84">
        <f t="shared" ref="CQ151:CQ157" si="505">(CP151*$E151*$F151*$G151*$L151*$CQ$11)</f>
        <v>0</v>
      </c>
      <c r="CR151" s="84"/>
      <c r="CS151" s="84">
        <f t="shared" ref="CS151:CS157" si="506">(CR151*$E151*$F151*$G151*$M151*$CS$11)</f>
        <v>0</v>
      </c>
      <c r="CT151" s="84">
        <v>3</v>
      </c>
      <c r="CU151" s="84">
        <f t="shared" ref="CU151:CU157" si="507">(CT151*$E151*$F151*$G151*$M151*$CU$11)</f>
        <v>771428.88143999991</v>
      </c>
      <c r="CV151" s="84"/>
      <c r="CW151" s="84">
        <f t="shared" ref="CW151:CW157" si="508">(CV151*$E151*$F151*$G151*$M151*$CW$11)</f>
        <v>0</v>
      </c>
      <c r="CX151" s="90"/>
      <c r="CY151" s="84">
        <f t="shared" ref="CY151:CY157" si="509">(CX151*$E151*$F151*$G151*$M151*$CY$11)</f>
        <v>0</v>
      </c>
      <c r="CZ151" s="84"/>
      <c r="DA151" s="89">
        <f t="shared" ref="DA151:DA157" si="510">(CZ151*$E151*$F151*$G151*$M151*DA$11)</f>
        <v>0</v>
      </c>
      <c r="DB151" s="84"/>
      <c r="DC151" s="84">
        <f t="shared" ref="DC151:DC157" si="511">(DB151*$E151*$F151*$G151*$M151*$DC$11)</f>
        <v>0</v>
      </c>
      <c r="DD151" s="91"/>
      <c r="DE151" s="84">
        <f t="shared" ref="DE151:DE157" si="512">(DD151*$E151*$F151*$G151*$M151*$DE$11)</f>
        <v>0</v>
      </c>
      <c r="DF151" s="84"/>
      <c r="DG151" s="84">
        <f t="shared" ref="DG151:DG157" si="513">(DF151*$E151*$F151*$G151*$M151*$DG$11)</f>
        <v>0</v>
      </c>
      <c r="DH151" s="84"/>
      <c r="DI151" s="84">
        <f t="shared" ref="DI151:DI157" si="514">(DH151*$E151*$F151*$G151*$N151*$DI$11)</f>
        <v>0</v>
      </c>
      <c r="DJ151" s="84"/>
      <c r="DK151" s="92">
        <f t="shared" ref="DK151:DK157" si="515">(DJ151*$E151*$F151*$G151*$O151*$DK$11)</f>
        <v>0</v>
      </c>
      <c r="DL151" s="89"/>
      <c r="DM151" s="89"/>
      <c r="DN151" s="85">
        <f t="shared" ref="DN151:DO157" si="516">SUM(P151,R151,T151,V151,X151,Z151,AB151,AD151,AF151,AH151,AJ151,AL151,AR151,AV151,AX151,CB151,AN151,BB151,BD151,BF151,CP151,BH151,BJ151,AP151,BN151,AT151,CR151,BP151,CT151,BR151,BT151,BV151,CD151,BX151,BZ151,CF151,CH151,CJ151,CL151,CN151,CV151,CX151,BL151,AZ151,CZ151,DB151,DD151,DF151,DH151,DJ151,DL151)</f>
        <v>835</v>
      </c>
      <c r="DO151" s="85">
        <f t="shared" si="516"/>
        <v>225831519.32555199</v>
      </c>
    </row>
    <row r="152" spans="1:119" ht="30" customHeight="1" x14ac:dyDescent="0.25">
      <c r="A152" s="73"/>
      <c r="B152" s="78">
        <v>122</v>
      </c>
      <c r="C152" s="79" t="s">
        <v>388</v>
      </c>
      <c r="D152" s="143" t="s">
        <v>389</v>
      </c>
      <c r="E152" s="74">
        <v>25969</v>
      </c>
      <c r="F152" s="144">
        <v>15.63</v>
      </c>
      <c r="G152" s="141">
        <v>1.4</v>
      </c>
      <c r="H152" s="141"/>
      <c r="I152" s="141"/>
      <c r="J152" s="141"/>
      <c r="K152" s="51"/>
      <c r="L152" s="82">
        <v>1.4</v>
      </c>
      <c r="M152" s="82">
        <v>1.68</v>
      </c>
      <c r="N152" s="82">
        <v>2.23</v>
      </c>
      <c r="O152" s="83">
        <v>2.57</v>
      </c>
      <c r="P152" s="84"/>
      <c r="Q152" s="84">
        <f t="shared" si="470"/>
        <v>0</v>
      </c>
      <c r="R152" s="84"/>
      <c r="S152" s="84">
        <f t="shared" si="471"/>
        <v>0</v>
      </c>
      <c r="T152" s="84"/>
      <c r="U152" s="84">
        <f t="shared" si="472"/>
        <v>0</v>
      </c>
      <c r="V152" s="84">
        <v>25</v>
      </c>
      <c r="W152" s="85">
        <f t="shared" si="473"/>
        <v>24861097.537499998</v>
      </c>
      <c r="X152" s="84"/>
      <c r="Y152" s="84">
        <f t="shared" si="474"/>
        <v>0</v>
      </c>
      <c r="Z152" s="84"/>
      <c r="AA152" s="84"/>
      <c r="AB152" s="84"/>
      <c r="AC152" s="84">
        <f t="shared" si="475"/>
        <v>0</v>
      </c>
      <c r="AD152" s="84"/>
      <c r="AE152" s="84"/>
      <c r="AF152" s="84"/>
      <c r="AG152" s="84">
        <f t="shared" si="476"/>
        <v>0</v>
      </c>
      <c r="AH152" s="84"/>
      <c r="AI152" s="84"/>
      <c r="AJ152" s="86"/>
      <c r="AK152" s="84">
        <f t="shared" si="477"/>
        <v>0</v>
      </c>
      <c r="AL152" s="84"/>
      <c r="AM152" s="85">
        <f t="shared" si="478"/>
        <v>0</v>
      </c>
      <c r="AN152" s="84"/>
      <c r="AO152" s="84">
        <f t="shared" si="479"/>
        <v>0</v>
      </c>
      <c r="AP152" s="84">
        <v>25</v>
      </c>
      <c r="AQ152" s="84">
        <f t="shared" si="480"/>
        <v>26253318.999599997</v>
      </c>
      <c r="AR152" s="90"/>
      <c r="AS152" s="84">
        <f t="shared" si="481"/>
        <v>0</v>
      </c>
      <c r="AT152" s="84"/>
      <c r="AU152" s="89">
        <f t="shared" si="482"/>
        <v>0</v>
      </c>
      <c r="AV152" s="84"/>
      <c r="AW152" s="84">
        <f t="shared" si="483"/>
        <v>0</v>
      </c>
      <c r="AX152" s="84">
        <v>0</v>
      </c>
      <c r="AY152" s="84">
        <f t="shared" si="484"/>
        <v>0</v>
      </c>
      <c r="AZ152" s="84"/>
      <c r="BA152" s="84">
        <f t="shared" si="485"/>
        <v>0</v>
      </c>
      <c r="BB152" s="84"/>
      <c r="BC152" s="84">
        <f t="shared" si="486"/>
        <v>0</v>
      </c>
      <c r="BD152" s="84"/>
      <c r="BE152" s="85">
        <f t="shared" si="487"/>
        <v>0</v>
      </c>
      <c r="BF152" s="84"/>
      <c r="BG152" s="85">
        <f t="shared" si="488"/>
        <v>0</v>
      </c>
      <c r="BH152" s="84"/>
      <c r="BI152" s="84">
        <f t="shared" si="489"/>
        <v>0</v>
      </c>
      <c r="BJ152" s="84"/>
      <c r="BK152" s="84">
        <f t="shared" si="490"/>
        <v>0</v>
      </c>
      <c r="BL152" s="84">
        <v>5</v>
      </c>
      <c r="BM152" s="84">
        <f t="shared" si="491"/>
        <v>4773330.7271999996</v>
      </c>
      <c r="BN152" s="84"/>
      <c r="BO152" s="85">
        <f t="shared" si="492"/>
        <v>0</v>
      </c>
      <c r="BP152" s="84"/>
      <c r="BQ152" s="84">
        <f t="shared" si="493"/>
        <v>0</v>
      </c>
      <c r="BR152" s="84"/>
      <c r="BS152" s="84">
        <f t="shared" si="494"/>
        <v>0</v>
      </c>
      <c r="BT152" s="84"/>
      <c r="BU152" s="85">
        <f t="shared" si="495"/>
        <v>0</v>
      </c>
      <c r="BV152" s="84"/>
      <c r="BW152" s="89">
        <f t="shared" si="496"/>
        <v>0</v>
      </c>
      <c r="BX152" s="84"/>
      <c r="BY152" s="84">
        <f t="shared" si="497"/>
        <v>0</v>
      </c>
      <c r="BZ152" s="84"/>
      <c r="CA152" s="84">
        <f t="shared" si="498"/>
        <v>0</v>
      </c>
      <c r="CB152" s="84"/>
      <c r="CC152" s="84">
        <f t="shared" si="499"/>
        <v>0</v>
      </c>
      <c r="CD152" s="84"/>
      <c r="CE152" s="84">
        <f t="shared" si="500"/>
        <v>0</v>
      </c>
      <c r="CF152" s="84"/>
      <c r="CG152" s="84"/>
      <c r="CH152" s="84"/>
      <c r="CI152" s="85">
        <f t="shared" si="501"/>
        <v>0</v>
      </c>
      <c r="CJ152" s="84"/>
      <c r="CK152" s="85">
        <f t="shared" si="502"/>
        <v>0</v>
      </c>
      <c r="CL152" s="84"/>
      <c r="CM152" s="84">
        <f t="shared" si="503"/>
        <v>0</v>
      </c>
      <c r="CN152" s="84"/>
      <c r="CO152" s="84">
        <f t="shared" si="504"/>
        <v>0</v>
      </c>
      <c r="CP152" s="84"/>
      <c r="CQ152" s="84">
        <f t="shared" si="505"/>
        <v>0</v>
      </c>
      <c r="CR152" s="84"/>
      <c r="CS152" s="84">
        <f t="shared" si="506"/>
        <v>0</v>
      </c>
      <c r="CT152" s="84"/>
      <c r="CU152" s="84">
        <f t="shared" si="507"/>
        <v>0</v>
      </c>
      <c r="CV152" s="84"/>
      <c r="CW152" s="84">
        <f t="shared" si="508"/>
        <v>0</v>
      </c>
      <c r="CX152" s="90"/>
      <c r="CY152" s="84">
        <f t="shared" si="509"/>
        <v>0</v>
      </c>
      <c r="CZ152" s="84"/>
      <c r="DA152" s="89">
        <f t="shared" si="510"/>
        <v>0</v>
      </c>
      <c r="DB152" s="84"/>
      <c r="DC152" s="84">
        <f t="shared" si="511"/>
        <v>0</v>
      </c>
      <c r="DD152" s="91"/>
      <c r="DE152" s="84">
        <f t="shared" si="512"/>
        <v>0</v>
      </c>
      <c r="DF152" s="84"/>
      <c r="DG152" s="84">
        <f t="shared" si="513"/>
        <v>0</v>
      </c>
      <c r="DH152" s="84"/>
      <c r="DI152" s="84">
        <f t="shared" si="514"/>
        <v>0</v>
      </c>
      <c r="DJ152" s="84"/>
      <c r="DK152" s="92">
        <f t="shared" si="515"/>
        <v>0</v>
      </c>
      <c r="DL152" s="89"/>
      <c r="DM152" s="89"/>
      <c r="DN152" s="85">
        <f t="shared" si="516"/>
        <v>55</v>
      </c>
      <c r="DO152" s="85">
        <f t="shared" si="516"/>
        <v>55887747.264299996</v>
      </c>
    </row>
    <row r="153" spans="1:119" ht="45" customHeight="1" x14ac:dyDescent="0.25">
      <c r="A153" s="73"/>
      <c r="B153" s="78">
        <v>123</v>
      </c>
      <c r="C153" s="79" t="s">
        <v>390</v>
      </c>
      <c r="D153" s="143" t="s">
        <v>391</v>
      </c>
      <c r="E153" s="74">
        <v>25969</v>
      </c>
      <c r="F153" s="145">
        <v>7.4</v>
      </c>
      <c r="G153" s="141">
        <v>1.4</v>
      </c>
      <c r="H153" s="141"/>
      <c r="I153" s="141"/>
      <c r="J153" s="141"/>
      <c r="K153" s="51"/>
      <c r="L153" s="82">
        <v>1.4</v>
      </c>
      <c r="M153" s="82">
        <v>1.68</v>
      </c>
      <c r="N153" s="82">
        <v>2.23</v>
      </c>
      <c r="O153" s="83">
        <v>2.57</v>
      </c>
      <c r="P153" s="84"/>
      <c r="Q153" s="84">
        <f t="shared" si="470"/>
        <v>0</v>
      </c>
      <c r="R153" s="84"/>
      <c r="S153" s="84">
        <f t="shared" si="471"/>
        <v>0</v>
      </c>
      <c r="T153" s="84"/>
      <c r="U153" s="84">
        <f t="shared" si="472"/>
        <v>0</v>
      </c>
      <c r="V153" s="84">
        <v>235</v>
      </c>
      <c r="W153" s="85">
        <f t="shared" si="473"/>
        <v>110642222.95</v>
      </c>
      <c r="X153" s="84"/>
      <c r="Y153" s="84">
        <f t="shared" si="474"/>
        <v>0</v>
      </c>
      <c r="Z153" s="84"/>
      <c r="AA153" s="84"/>
      <c r="AB153" s="84"/>
      <c r="AC153" s="84">
        <f t="shared" si="475"/>
        <v>0</v>
      </c>
      <c r="AD153" s="84"/>
      <c r="AE153" s="84"/>
      <c r="AF153" s="84"/>
      <c r="AG153" s="84">
        <f t="shared" si="476"/>
        <v>0</v>
      </c>
      <c r="AH153" s="84"/>
      <c r="AI153" s="84"/>
      <c r="AJ153" s="86"/>
      <c r="AK153" s="84">
        <f t="shared" si="477"/>
        <v>0</v>
      </c>
      <c r="AL153" s="84"/>
      <c r="AM153" s="85">
        <f t="shared" si="478"/>
        <v>0</v>
      </c>
      <c r="AN153" s="84"/>
      <c r="AO153" s="84">
        <f t="shared" si="479"/>
        <v>0</v>
      </c>
      <c r="AP153" s="84">
        <v>55</v>
      </c>
      <c r="AQ153" s="84">
        <f t="shared" si="480"/>
        <v>27345107.697600003</v>
      </c>
      <c r="AR153" s="90"/>
      <c r="AS153" s="84">
        <f t="shared" si="481"/>
        <v>0</v>
      </c>
      <c r="AT153" s="84"/>
      <c r="AU153" s="89">
        <f t="shared" si="482"/>
        <v>0</v>
      </c>
      <c r="AV153" s="84"/>
      <c r="AW153" s="84">
        <f t="shared" si="483"/>
        <v>0</v>
      </c>
      <c r="AX153" s="84">
        <v>0</v>
      </c>
      <c r="AY153" s="84">
        <f t="shared" si="484"/>
        <v>0</v>
      </c>
      <c r="AZ153" s="84"/>
      <c r="BA153" s="84">
        <f t="shared" si="485"/>
        <v>0</v>
      </c>
      <c r="BB153" s="84"/>
      <c r="BC153" s="84">
        <f t="shared" si="486"/>
        <v>0</v>
      </c>
      <c r="BD153" s="84"/>
      <c r="BE153" s="85">
        <f t="shared" si="487"/>
        <v>0</v>
      </c>
      <c r="BF153" s="84"/>
      <c r="BG153" s="85">
        <f t="shared" si="488"/>
        <v>0</v>
      </c>
      <c r="BH153" s="84"/>
      <c r="BI153" s="84">
        <f t="shared" si="489"/>
        <v>0</v>
      </c>
      <c r="BJ153" s="84"/>
      <c r="BK153" s="84">
        <f t="shared" si="490"/>
        <v>0</v>
      </c>
      <c r="BL153" s="84"/>
      <c r="BM153" s="84">
        <f t="shared" si="491"/>
        <v>0</v>
      </c>
      <c r="BN153" s="84"/>
      <c r="BO153" s="85">
        <f t="shared" si="492"/>
        <v>0</v>
      </c>
      <c r="BP153" s="84"/>
      <c r="BQ153" s="84">
        <f t="shared" si="493"/>
        <v>0</v>
      </c>
      <c r="BR153" s="84"/>
      <c r="BS153" s="84">
        <f t="shared" si="494"/>
        <v>0</v>
      </c>
      <c r="BT153" s="84"/>
      <c r="BU153" s="85">
        <f t="shared" si="495"/>
        <v>0</v>
      </c>
      <c r="BV153" s="84"/>
      <c r="BW153" s="89">
        <f t="shared" si="496"/>
        <v>0</v>
      </c>
      <c r="BX153" s="84"/>
      <c r="BY153" s="84">
        <f t="shared" si="497"/>
        <v>0</v>
      </c>
      <c r="BZ153" s="84"/>
      <c r="CA153" s="84">
        <f t="shared" si="498"/>
        <v>0</v>
      </c>
      <c r="CB153" s="84"/>
      <c r="CC153" s="84">
        <f t="shared" si="499"/>
        <v>0</v>
      </c>
      <c r="CD153" s="84"/>
      <c r="CE153" s="84">
        <f t="shared" si="500"/>
        <v>0</v>
      </c>
      <c r="CF153" s="84"/>
      <c r="CG153" s="84"/>
      <c r="CH153" s="84"/>
      <c r="CI153" s="85">
        <f t="shared" si="501"/>
        <v>0</v>
      </c>
      <c r="CJ153" s="84"/>
      <c r="CK153" s="85">
        <f t="shared" si="502"/>
        <v>0</v>
      </c>
      <c r="CL153" s="84"/>
      <c r="CM153" s="84">
        <f t="shared" si="503"/>
        <v>0</v>
      </c>
      <c r="CN153" s="84"/>
      <c r="CO153" s="84">
        <f t="shared" si="504"/>
        <v>0</v>
      </c>
      <c r="CP153" s="84"/>
      <c r="CQ153" s="84">
        <f t="shared" si="505"/>
        <v>0</v>
      </c>
      <c r="CR153" s="84"/>
      <c r="CS153" s="84">
        <f t="shared" si="506"/>
        <v>0</v>
      </c>
      <c r="CT153" s="84"/>
      <c r="CU153" s="84">
        <f t="shared" si="507"/>
        <v>0</v>
      </c>
      <c r="CV153" s="84"/>
      <c r="CW153" s="84">
        <f t="shared" si="508"/>
        <v>0</v>
      </c>
      <c r="CX153" s="90"/>
      <c r="CY153" s="84">
        <f t="shared" si="509"/>
        <v>0</v>
      </c>
      <c r="CZ153" s="84"/>
      <c r="DA153" s="89">
        <f t="shared" si="510"/>
        <v>0</v>
      </c>
      <c r="DB153" s="84"/>
      <c r="DC153" s="84">
        <f t="shared" si="511"/>
        <v>0</v>
      </c>
      <c r="DD153" s="91"/>
      <c r="DE153" s="84">
        <f t="shared" si="512"/>
        <v>0</v>
      </c>
      <c r="DF153" s="84"/>
      <c r="DG153" s="84">
        <f t="shared" si="513"/>
        <v>0</v>
      </c>
      <c r="DH153" s="84"/>
      <c r="DI153" s="84">
        <f t="shared" si="514"/>
        <v>0</v>
      </c>
      <c r="DJ153" s="84"/>
      <c r="DK153" s="92">
        <f t="shared" si="515"/>
        <v>0</v>
      </c>
      <c r="DL153" s="89"/>
      <c r="DM153" s="89"/>
      <c r="DN153" s="85">
        <f t="shared" si="516"/>
        <v>290</v>
      </c>
      <c r="DO153" s="85">
        <f t="shared" si="516"/>
        <v>137987330.6476</v>
      </c>
    </row>
    <row r="154" spans="1:119" ht="30" customHeight="1" x14ac:dyDescent="0.25">
      <c r="A154" s="73"/>
      <c r="B154" s="78">
        <v>124</v>
      </c>
      <c r="C154" s="79" t="s">
        <v>392</v>
      </c>
      <c r="D154" s="109" t="s">
        <v>393</v>
      </c>
      <c r="E154" s="74">
        <v>25969</v>
      </c>
      <c r="F154" s="81">
        <v>1.92</v>
      </c>
      <c r="G154" s="141">
        <v>1.4</v>
      </c>
      <c r="H154" s="140"/>
      <c r="I154" s="140"/>
      <c r="J154" s="140"/>
      <c r="K154" s="51"/>
      <c r="L154" s="82">
        <v>1.4</v>
      </c>
      <c r="M154" s="82">
        <v>1.68</v>
      </c>
      <c r="N154" s="82">
        <v>2.23</v>
      </c>
      <c r="O154" s="83">
        <v>2.57</v>
      </c>
      <c r="P154" s="84"/>
      <c r="Q154" s="84">
        <f t="shared" si="470"/>
        <v>0</v>
      </c>
      <c r="R154" s="84"/>
      <c r="S154" s="84">
        <f t="shared" si="471"/>
        <v>0</v>
      </c>
      <c r="T154" s="84"/>
      <c r="U154" s="84">
        <f t="shared" si="472"/>
        <v>0</v>
      </c>
      <c r="V154" s="84">
        <v>247</v>
      </c>
      <c r="W154" s="85">
        <f t="shared" si="473"/>
        <v>30173069.471999995</v>
      </c>
      <c r="X154" s="84"/>
      <c r="Y154" s="84">
        <f t="shared" si="474"/>
        <v>0</v>
      </c>
      <c r="Z154" s="84"/>
      <c r="AA154" s="84"/>
      <c r="AB154" s="84"/>
      <c r="AC154" s="84">
        <f t="shared" si="475"/>
        <v>0</v>
      </c>
      <c r="AD154" s="84"/>
      <c r="AE154" s="84"/>
      <c r="AF154" s="84"/>
      <c r="AG154" s="84">
        <f t="shared" si="476"/>
        <v>0</v>
      </c>
      <c r="AH154" s="84"/>
      <c r="AI154" s="84"/>
      <c r="AJ154" s="86"/>
      <c r="AK154" s="84">
        <f t="shared" si="477"/>
        <v>0</v>
      </c>
      <c r="AL154" s="84"/>
      <c r="AM154" s="85">
        <f t="shared" si="478"/>
        <v>0</v>
      </c>
      <c r="AN154" s="84"/>
      <c r="AO154" s="84">
        <f t="shared" si="479"/>
        <v>0</v>
      </c>
      <c r="AP154" s="84">
        <v>20</v>
      </c>
      <c r="AQ154" s="84">
        <f t="shared" si="480"/>
        <v>2579980.6771200001</v>
      </c>
      <c r="AR154" s="90"/>
      <c r="AS154" s="84">
        <f t="shared" si="481"/>
        <v>0</v>
      </c>
      <c r="AT154" s="84"/>
      <c r="AU154" s="89">
        <f t="shared" si="482"/>
        <v>0</v>
      </c>
      <c r="AV154" s="84"/>
      <c r="AW154" s="84">
        <f t="shared" si="483"/>
        <v>0</v>
      </c>
      <c r="AX154" s="84">
        <v>0</v>
      </c>
      <c r="AY154" s="84">
        <f t="shared" si="484"/>
        <v>0</v>
      </c>
      <c r="AZ154" s="84"/>
      <c r="BA154" s="84">
        <f t="shared" si="485"/>
        <v>0</v>
      </c>
      <c r="BB154" s="84"/>
      <c r="BC154" s="84">
        <f t="shared" si="486"/>
        <v>0</v>
      </c>
      <c r="BD154" s="84"/>
      <c r="BE154" s="85">
        <f t="shared" si="487"/>
        <v>0</v>
      </c>
      <c r="BF154" s="84"/>
      <c r="BG154" s="85">
        <f t="shared" si="488"/>
        <v>0</v>
      </c>
      <c r="BH154" s="84"/>
      <c r="BI154" s="84">
        <f t="shared" si="489"/>
        <v>0</v>
      </c>
      <c r="BJ154" s="84"/>
      <c r="BK154" s="84">
        <f t="shared" si="490"/>
        <v>0</v>
      </c>
      <c r="BL154" s="84">
        <v>180</v>
      </c>
      <c r="BM154" s="84">
        <f t="shared" si="491"/>
        <v>21108932.812799998</v>
      </c>
      <c r="BN154" s="84"/>
      <c r="BO154" s="85">
        <f t="shared" si="492"/>
        <v>0</v>
      </c>
      <c r="BP154" s="84"/>
      <c r="BQ154" s="84">
        <f t="shared" si="493"/>
        <v>0</v>
      </c>
      <c r="BR154" s="84"/>
      <c r="BS154" s="84">
        <f t="shared" si="494"/>
        <v>0</v>
      </c>
      <c r="BT154" s="84">
        <v>5</v>
      </c>
      <c r="BU154" s="85">
        <f t="shared" si="495"/>
        <v>703631.09375999996</v>
      </c>
      <c r="BV154" s="84"/>
      <c r="BW154" s="89">
        <f t="shared" si="496"/>
        <v>0</v>
      </c>
      <c r="BX154" s="84"/>
      <c r="BY154" s="84">
        <f t="shared" si="497"/>
        <v>0</v>
      </c>
      <c r="BZ154" s="84">
        <v>23</v>
      </c>
      <c r="CA154" s="84">
        <f t="shared" si="498"/>
        <v>2247710.4383999999</v>
      </c>
      <c r="CB154" s="84"/>
      <c r="CC154" s="84">
        <f t="shared" si="499"/>
        <v>0</v>
      </c>
      <c r="CD154" s="84">
        <v>8</v>
      </c>
      <c r="CE154" s="84">
        <f t="shared" si="500"/>
        <v>938174.79167999991</v>
      </c>
      <c r="CF154" s="84"/>
      <c r="CG154" s="84"/>
      <c r="CH154" s="84"/>
      <c r="CI154" s="85">
        <f t="shared" si="501"/>
        <v>0</v>
      </c>
      <c r="CJ154" s="84"/>
      <c r="CK154" s="85">
        <f t="shared" si="502"/>
        <v>0</v>
      </c>
      <c r="CL154" s="84"/>
      <c r="CM154" s="84">
        <f t="shared" si="503"/>
        <v>0</v>
      </c>
      <c r="CN154" s="84">
        <v>5</v>
      </c>
      <c r="CO154" s="84">
        <f t="shared" si="504"/>
        <v>488632.70399999997</v>
      </c>
      <c r="CP154" s="84"/>
      <c r="CQ154" s="84">
        <f t="shared" si="505"/>
        <v>0</v>
      </c>
      <c r="CR154" s="84">
        <v>1</v>
      </c>
      <c r="CS154" s="84">
        <f t="shared" si="506"/>
        <v>117271.84895999999</v>
      </c>
      <c r="CT154" s="84">
        <v>5</v>
      </c>
      <c r="CU154" s="84">
        <f t="shared" si="507"/>
        <v>586359.24479999999</v>
      </c>
      <c r="CV154" s="84"/>
      <c r="CW154" s="84">
        <f t="shared" si="508"/>
        <v>0</v>
      </c>
      <c r="CX154" s="90"/>
      <c r="CY154" s="84">
        <f t="shared" si="509"/>
        <v>0</v>
      </c>
      <c r="CZ154" s="84"/>
      <c r="DA154" s="89">
        <f t="shared" si="510"/>
        <v>0</v>
      </c>
      <c r="DB154" s="84"/>
      <c r="DC154" s="84">
        <f t="shared" si="511"/>
        <v>0</v>
      </c>
      <c r="DD154" s="91"/>
      <c r="DE154" s="84">
        <f t="shared" si="512"/>
        <v>0</v>
      </c>
      <c r="DF154" s="84"/>
      <c r="DG154" s="84">
        <f t="shared" si="513"/>
        <v>0</v>
      </c>
      <c r="DH154" s="84"/>
      <c r="DI154" s="84">
        <f t="shared" si="514"/>
        <v>0</v>
      </c>
      <c r="DJ154" s="84"/>
      <c r="DK154" s="92">
        <f t="shared" si="515"/>
        <v>0</v>
      </c>
      <c r="DL154" s="89"/>
      <c r="DM154" s="89"/>
      <c r="DN154" s="85">
        <f t="shared" si="516"/>
        <v>494</v>
      </c>
      <c r="DO154" s="85">
        <f t="shared" si="516"/>
        <v>58943763.083520003</v>
      </c>
    </row>
    <row r="155" spans="1:119" ht="30" customHeight="1" x14ac:dyDescent="0.25">
      <c r="A155" s="73"/>
      <c r="B155" s="78">
        <v>125</v>
      </c>
      <c r="C155" s="79" t="s">
        <v>394</v>
      </c>
      <c r="D155" s="109" t="s">
        <v>395</v>
      </c>
      <c r="E155" s="74">
        <v>25969</v>
      </c>
      <c r="F155" s="81">
        <v>1.39</v>
      </c>
      <c r="G155" s="141">
        <v>1.4</v>
      </c>
      <c r="H155" s="140"/>
      <c r="I155" s="140"/>
      <c r="J155" s="140"/>
      <c r="K155" s="51"/>
      <c r="L155" s="82">
        <v>1.4</v>
      </c>
      <c r="M155" s="82">
        <v>1.68</v>
      </c>
      <c r="N155" s="82">
        <v>2.23</v>
      </c>
      <c r="O155" s="83">
        <v>2.57</v>
      </c>
      <c r="P155" s="84"/>
      <c r="Q155" s="84">
        <f t="shared" si="470"/>
        <v>0</v>
      </c>
      <c r="R155" s="84"/>
      <c r="S155" s="84">
        <f t="shared" si="471"/>
        <v>0</v>
      </c>
      <c r="T155" s="84"/>
      <c r="U155" s="84">
        <f t="shared" si="472"/>
        <v>0</v>
      </c>
      <c r="V155" s="84">
        <v>255</v>
      </c>
      <c r="W155" s="85">
        <f t="shared" si="473"/>
        <v>22551544.522499993</v>
      </c>
      <c r="X155" s="84"/>
      <c r="Y155" s="84">
        <f t="shared" si="474"/>
        <v>0</v>
      </c>
      <c r="Z155" s="84"/>
      <c r="AA155" s="84"/>
      <c r="AB155" s="84"/>
      <c r="AC155" s="84">
        <f t="shared" si="475"/>
        <v>0</v>
      </c>
      <c r="AD155" s="84"/>
      <c r="AE155" s="84"/>
      <c r="AF155" s="84"/>
      <c r="AG155" s="84">
        <f t="shared" si="476"/>
        <v>0</v>
      </c>
      <c r="AH155" s="84"/>
      <c r="AI155" s="84"/>
      <c r="AJ155" s="86"/>
      <c r="AK155" s="84">
        <f t="shared" si="477"/>
        <v>0</v>
      </c>
      <c r="AL155" s="84"/>
      <c r="AM155" s="85">
        <f t="shared" si="478"/>
        <v>0</v>
      </c>
      <c r="AN155" s="84"/>
      <c r="AO155" s="84">
        <f t="shared" si="479"/>
        <v>0</v>
      </c>
      <c r="AP155" s="84">
        <v>20</v>
      </c>
      <c r="AQ155" s="84">
        <f t="shared" si="480"/>
        <v>1867798.5110399998</v>
      </c>
      <c r="AR155" s="90"/>
      <c r="AS155" s="84">
        <f t="shared" si="481"/>
        <v>0</v>
      </c>
      <c r="AT155" s="84"/>
      <c r="AU155" s="89">
        <f t="shared" si="482"/>
        <v>0</v>
      </c>
      <c r="AV155" s="84"/>
      <c r="AW155" s="84">
        <f t="shared" si="483"/>
        <v>0</v>
      </c>
      <c r="AX155" s="84">
        <v>0</v>
      </c>
      <c r="AY155" s="84">
        <f t="shared" si="484"/>
        <v>0</v>
      </c>
      <c r="AZ155" s="84"/>
      <c r="BA155" s="84">
        <f t="shared" si="485"/>
        <v>0</v>
      </c>
      <c r="BB155" s="84"/>
      <c r="BC155" s="84">
        <f t="shared" si="486"/>
        <v>0</v>
      </c>
      <c r="BD155" s="84"/>
      <c r="BE155" s="85">
        <f t="shared" si="487"/>
        <v>0</v>
      </c>
      <c r="BF155" s="84"/>
      <c r="BG155" s="85">
        <f t="shared" si="488"/>
        <v>0</v>
      </c>
      <c r="BH155" s="84">
        <v>5</v>
      </c>
      <c r="BI155" s="84">
        <f t="shared" si="489"/>
        <v>424499.66159999993</v>
      </c>
      <c r="BJ155" s="84"/>
      <c r="BK155" s="84">
        <f t="shared" si="490"/>
        <v>0</v>
      </c>
      <c r="BL155" s="84">
        <v>239</v>
      </c>
      <c r="BM155" s="84">
        <f t="shared" si="491"/>
        <v>20291083.824479997</v>
      </c>
      <c r="BN155" s="84"/>
      <c r="BO155" s="85">
        <f t="shared" si="492"/>
        <v>0</v>
      </c>
      <c r="BP155" s="84">
        <v>10</v>
      </c>
      <c r="BQ155" s="84">
        <f t="shared" si="493"/>
        <v>848999.32319999987</v>
      </c>
      <c r="BR155" s="84"/>
      <c r="BS155" s="84">
        <f t="shared" si="494"/>
        <v>0</v>
      </c>
      <c r="BT155" s="84"/>
      <c r="BU155" s="85">
        <f t="shared" si="495"/>
        <v>0</v>
      </c>
      <c r="BV155" s="84"/>
      <c r="BW155" s="89">
        <f t="shared" si="496"/>
        <v>0</v>
      </c>
      <c r="BX155" s="84"/>
      <c r="BY155" s="84">
        <f t="shared" si="497"/>
        <v>0</v>
      </c>
      <c r="BZ155" s="84"/>
      <c r="CA155" s="84">
        <f t="shared" si="498"/>
        <v>0</v>
      </c>
      <c r="CB155" s="84"/>
      <c r="CC155" s="84">
        <f t="shared" si="499"/>
        <v>0</v>
      </c>
      <c r="CD155" s="84">
        <v>5</v>
      </c>
      <c r="CE155" s="84">
        <f t="shared" si="500"/>
        <v>424499.66159999993</v>
      </c>
      <c r="CF155" s="84"/>
      <c r="CG155" s="84"/>
      <c r="CH155" s="84"/>
      <c r="CI155" s="85">
        <f t="shared" si="501"/>
        <v>0</v>
      </c>
      <c r="CJ155" s="84"/>
      <c r="CK155" s="85">
        <f t="shared" si="502"/>
        <v>0</v>
      </c>
      <c r="CL155" s="84"/>
      <c r="CM155" s="84">
        <f t="shared" si="503"/>
        <v>0</v>
      </c>
      <c r="CN155" s="84">
        <v>7</v>
      </c>
      <c r="CO155" s="84">
        <f t="shared" si="504"/>
        <v>495249.60519999993</v>
      </c>
      <c r="CP155" s="84"/>
      <c r="CQ155" s="84">
        <f t="shared" si="505"/>
        <v>0</v>
      </c>
      <c r="CR155" s="84"/>
      <c r="CS155" s="84">
        <f t="shared" si="506"/>
        <v>0</v>
      </c>
      <c r="CT155" s="84"/>
      <c r="CU155" s="84">
        <f t="shared" si="507"/>
        <v>0</v>
      </c>
      <c r="CV155" s="84"/>
      <c r="CW155" s="84">
        <f t="shared" si="508"/>
        <v>0</v>
      </c>
      <c r="CX155" s="90"/>
      <c r="CY155" s="84">
        <f t="shared" si="509"/>
        <v>0</v>
      </c>
      <c r="CZ155" s="84"/>
      <c r="DA155" s="89">
        <f t="shared" si="510"/>
        <v>0</v>
      </c>
      <c r="DB155" s="84"/>
      <c r="DC155" s="84">
        <f t="shared" si="511"/>
        <v>0</v>
      </c>
      <c r="DD155" s="91"/>
      <c r="DE155" s="84">
        <f t="shared" si="512"/>
        <v>0</v>
      </c>
      <c r="DF155" s="84"/>
      <c r="DG155" s="84">
        <f t="shared" si="513"/>
        <v>0</v>
      </c>
      <c r="DH155" s="84"/>
      <c r="DI155" s="84">
        <f t="shared" si="514"/>
        <v>0</v>
      </c>
      <c r="DJ155" s="84"/>
      <c r="DK155" s="92">
        <f t="shared" si="515"/>
        <v>0</v>
      </c>
      <c r="DL155" s="89"/>
      <c r="DM155" s="89"/>
      <c r="DN155" s="85">
        <f t="shared" si="516"/>
        <v>541</v>
      </c>
      <c r="DO155" s="85">
        <f t="shared" si="516"/>
        <v>46903675.10961999</v>
      </c>
    </row>
    <row r="156" spans="1:119" ht="30" customHeight="1" x14ac:dyDescent="0.25">
      <c r="A156" s="73"/>
      <c r="B156" s="78">
        <v>126</v>
      </c>
      <c r="C156" s="79" t="s">
        <v>396</v>
      </c>
      <c r="D156" s="109" t="s">
        <v>397</v>
      </c>
      <c r="E156" s="74">
        <v>25969</v>
      </c>
      <c r="F156" s="81">
        <v>1.89</v>
      </c>
      <c r="G156" s="141">
        <v>1.4</v>
      </c>
      <c r="H156" s="140"/>
      <c r="I156" s="140"/>
      <c r="J156" s="140"/>
      <c r="K156" s="51"/>
      <c r="L156" s="82">
        <v>1.4</v>
      </c>
      <c r="M156" s="82">
        <v>1.68</v>
      </c>
      <c r="N156" s="82">
        <v>2.23</v>
      </c>
      <c r="O156" s="83">
        <v>2.57</v>
      </c>
      <c r="P156" s="84"/>
      <c r="Q156" s="84">
        <f t="shared" si="470"/>
        <v>0</v>
      </c>
      <c r="R156" s="84"/>
      <c r="S156" s="84">
        <f t="shared" si="471"/>
        <v>0</v>
      </c>
      <c r="T156" s="84"/>
      <c r="U156" s="84">
        <f t="shared" si="472"/>
        <v>0</v>
      </c>
      <c r="V156" s="84">
        <v>96</v>
      </c>
      <c r="W156" s="85">
        <f t="shared" si="473"/>
        <v>11543947.631999997</v>
      </c>
      <c r="X156" s="84"/>
      <c r="Y156" s="84">
        <f t="shared" si="474"/>
        <v>0</v>
      </c>
      <c r="Z156" s="84"/>
      <c r="AA156" s="84"/>
      <c r="AB156" s="84"/>
      <c r="AC156" s="84">
        <f t="shared" si="475"/>
        <v>0</v>
      </c>
      <c r="AD156" s="84"/>
      <c r="AE156" s="84"/>
      <c r="AF156" s="84"/>
      <c r="AG156" s="84">
        <f t="shared" si="476"/>
        <v>0</v>
      </c>
      <c r="AH156" s="84"/>
      <c r="AI156" s="84"/>
      <c r="AJ156" s="86"/>
      <c r="AK156" s="84">
        <f t="shared" si="477"/>
        <v>0</v>
      </c>
      <c r="AL156" s="84"/>
      <c r="AM156" s="85">
        <f t="shared" si="478"/>
        <v>0</v>
      </c>
      <c r="AN156" s="84"/>
      <c r="AO156" s="84">
        <f t="shared" si="479"/>
        <v>0</v>
      </c>
      <c r="AP156" s="84">
        <v>70</v>
      </c>
      <c r="AQ156" s="84">
        <f t="shared" si="480"/>
        <v>8888839.6766400002</v>
      </c>
      <c r="AR156" s="90"/>
      <c r="AS156" s="84">
        <f t="shared" si="481"/>
        <v>0</v>
      </c>
      <c r="AT156" s="84"/>
      <c r="AU156" s="89">
        <f t="shared" si="482"/>
        <v>0</v>
      </c>
      <c r="AV156" s="84"/>
      <c r="AW156" s="84">
        <f t="shared" si="483"/>
        <v>0</v>
      </c>
      <c r="AX156" s="84"/>
      <c r="AY156" s="84">
        <f t="shared" si="484"/>
        <v>0</v>
      </c>
      <c r="AZ156" s="84"/>
      <c r="BA156" s="84">
        <f t="shared" si="485"/>
        <v>0</v>
      </c>
      <c r="BB156" s="84"/>
      <c r="BC156" s="84">
        <f t="shared" si="486"/>
        <v>0</v>
      </c>
      <c r="BD156" s="84"/>
      <c r="BE156" s="85">
        <f t="shared" si="487"/>
        <v>0</v>
      </c>
      <c r="BF156" s="84"/>
      <c r="BG156" s="85">
        <f t="shared" si="488"/>
        <v>0</v>
      </c>
      <c r="BH156" s="84"/>
      <c r="BI156" s="84">
        <f t="shared" si="489"/>
        <v>0</v>
      </c>
      <c r="BJ156" s="84"/>
      <c r="BK156" s="84">
        <f t="shared" si="490"/>
        <v>0</v>
      </c>
      <c r="BL156" s="84">
        <v>32</v>
      </c>
      <c r="BM156" s="84">
        <f t="shared" si="491"/>
        <v>3694063.2422399991</v>
      </c>
      <c r="BN156" s="84"/>
      <c r="BO156" s="85">
        <f t="shared" si="492"/>
        <v>0</v>
      </c>
      <c r="BP156" s="84"/>
      <c r="BQ156" s="84">
        <f t="shared" si="493"/>
        <v>0</v>
      </c>
      <c r="BR156" s="84"/>
      <c r="BS156" s="84">
        <f t="shared" si="494"/>
        <v>0</v>
      </c>
      <c r="BT156" s="84"/>
      <c r="BU156" s="85">
        <f t="shared" si="495"/>
        <v>0</v>
      </c>
      <c r="BV156" s="84"/>
      <c r="BW156" s="89">
        <f t="shared" si="496"/>
        <v>0</v>
      </c>
      <c r="BX156" s="84"/>
      <c r="BY156" s="84">
        <f t="shared" si="497"/>
        <v>0</v>
      </c>
      <c r="BZ156" s="84"/>
      <c r="CA156" s="84">
        <f t="shared" si="498"/>
        <v>0</v>
      </c>
      <c r="CB156" s="84"/>
      <c r="CC156" s="84">
        <f t="shared" si="499"/>
        <v>0</v>
      </c>
      <c r="CD156" s="84"/>
      <c r="CE156" s="84">
        <f t="shared" si="500"/>
        <v>0</v>
      </c>
      <c r="CF156" s="84"/>
      <c r="CG156" s="84"/>
      <c r="CH156" s="84"/>
      <c r="CI156" s="85">
        <f t="shared" si="501"/>
        <v>0</v>
      </c>
      <c r="CJ156" s="84"/>
      <c r="CK156" s="85">
        <f t="shared" si="502"/>
        <v>0</v>
      </c>
      <c r="CL156" s="84"/>
      <c r="CM156" s="84">
        <f t="shared" si="503"/>
        <v>0</v>
      </c>
      <c r="CN156" s="84"/>
      <c r="CO156" s="84">
        <f t="shared" si="504"/>
        <v>0</v>
      </c>
      <c r="CP156" s="84"/>
      <c r="CQ156" s="84">
        <f t="shared" si="505"/>
        <v>0</v>
      </c>
      <c r="CR156" s="84"/>
      <c r="CS156" s="84">
        <f t="shared" si="506"/>
        <v>0</v>
      </c>
      <c r="CT156" s="84">
        <v>1</v>
      </c>
      <c r="CU156" s="84">
        <f t="shared" si="507"/>
        <v>115439.47631999997</v>
      </c>
      <c r="CV156" s="84"/>
      <c r="CW156" s="84">
        <f t="shared" si="508"/>
        <v>0</v>
      </c>
      <c r="CX156" s="90"/>
      <c r="CY156" s="84">
        <f t="shared" si="509"/>
        <v>0</v>
      </c>
      <c r="CZ156" s="84"/>
      <c r="DA156" s="89">
        <f t="shared" si="510"/>
        <v>0</v>
      </c>
      <c r="DB156" s="84"/>
      <c r="DC156" s="84">
        <f t="shared" si="511"/>
        <v>0</v>
      </c>
      <c r="DD156" s="91"/>
      <c r="DE156" s="84">
        <f t="shared" si="512"/>
        <v>0</v>
      </c>
      <c r="DF156" s="84"/>
      <c r="DG156" s="84">
        <f t="shared" si="513"/>
        <v>0</v>
      </c>
      <c r="DH156" s="84"/>
      <c r="DI156" s="84">
        <f t="shared" si="514"/>
        <v>0</v>
      </c>
      <c r="DJ156" s="84"/>
      <c r="DK156" s="92">
        <f t="shared" si="515"/>
        <v>0</v>
      </c>
      <c r="DL156" s="89"/>
      <c r="DM156" s="89"/>
      <c r="DN156" s="85">
        <f t="shared" si="516"/>
        <v>199</v>
      </c>
      <c r="DO156" s="85">
        <f t="shared" si="516"/>
        <v>24242290.027199995</v>
      </c>
    </row>
    <row r="157" spans="1:119" ht="30" customHeight="1" x14ac:dyDescent="0.25">
      <c r="A157" s="73"/>
      <c r="B157" s="78">
        <v>127</v>
      </c>
      <c r="C157" s="79" t="s">
        <v>398</v>
      </c>
      <c r="D157" s="109" t="s">
        <v>399</v>
      </c>
      <c r="E157" s="74">
        <v>25969</v>
      </c>
      <c r="F157" s="81">
        <v>2.56</v>
      </c>
      <c r="G157" s="141">
        <v>1.4</v>
      </c>
      <c r="H157" s="140"/>
      <c r="I157" s="140"/>
      <c r="J157" s="140"/>
      <c r="K157" s="51"/>
      <c r="L157" s="82">
        <v>1.4</v>
      </c>
      <c r="M157" s="82">
        <v>1.68</v>
      </c>
      <c r="N157" s="82">
        <v>2.23</v>
      </c>
      <c r="O157" s="83">
        <v>2.57</v>
      </c>
      <c r="P157" s="84"/>
      <c r="Q157" s="84">
        <f t="shared" si="470"/>
        <v>0</v>
      </c>
      <c r="R157" s="84"/>
      <c r="S157" s="84">
        <f t="shared" si="471"/>
        <v>0</v>
      </c>
      <c r="T157" s="84"/>
      <c r="U157" s="84">
        <f t="shared" si="472"/>
        <v>0</v>
      </c>
      <c r="V157" s="84">
        <v>4</v>
      </c>
      <c r="W157" s="85">
        <f t="shared" si="473"/>
        <v>651510.27199999988</v>
      </c>
      <c r="X157" s="84"/>
      <c r="Y157" s="84">
        <f t="shared" si="474"/>
        <v>0</v>
      </c>
      <c r="Z157" s="84"/>
      <c r="AA157" s="84"/>
      <c r="AB157" s="84"/>
      <c r="AC157" s="84">
        <f t="shared" si="475"/>
        <v>0</v>
      </c>
      <c r="AD157" s="84"/>
      <c r="AE157" s="84"/>
      <c r="AF157" s="84"/>
      <c r="AG157" s="84">
        <f t="shared" si="476"/>
        <v>0</v>
      </c>
      <c r="AH157" s="84"/>
      <c r="AI157" s="84"/>
      <c r="AJ157" s="86"/>
      <c r="AK157" s="84">
        <f t="shared" si="477"/>
        <v>0</v>
      </c>
      <c r="AL157" s="84"/>
      <c r="AM157" s="85">
        <f t="shared" si="478"/>
        <v>0</v>
      </c>
      <c r="AN157" s="84"/>
      <c r="AO157" s="84">
        <f t="shared" si="479"/>
        <v>0</v>
      </c>
      <c r="AP157" s="84">
        <v>2</v>
      </c>
      <c r="AQ157" s="84">
        <f t="shared" si="480"/>
        <v>343997.42361599999</v>
      </c>
      <c r="AR157" s="90"/>
      <c r="AS157" s="84">
        <f t="shared" si="481"/>
        <v>0</v>
      </c>
      <c r="AT157" s="84"/>
      <c r="AU157" s="89">
        <f t="shared" si="482"/>
        <v>0</v>
      </c>
      <c r="AV157" s="84"/>
      <c r="AW157" s="84">
        <f t="shared" si="483"/>
        <v>0</v>
      </c>
      <c r="AX157" s="84"/>
      <c r="AY157" s="84">
        <f t="shared" si="484"/>
        <v>0</v>
      </c>
      <c r="AZ157" s="84"/>
      <c r="BA157" s="84">
        <f t="shared" si="485"/>
        <v>0</v>
      </c>
      <c r="BB157" s="84"/>
      <c r="BC157" s="84">
        <f t="shared" si="486"/>
        <v>0</v>
      </c>
      <c r="BD157" s="84"/>
      <c r="BE157" s="85">
        <f t="shared" si="487"/>
        <v>0</v>
      </c>
      <c r="BF157" s="84"/>
      <c r="BG157" s="85">
        <f t="shared" si="488"/>
        <v>0</v>
      </c>
      <c r="BH157" s="84"/>
      <c r="BI157" s="84">
        <f t="shared" si="489"/>
        <v>0</v>
      </c>
      <c r="BJ157" s="84"/>
      <c r="BK157" s="84">
        <f t="shared" si="490"/>
        <v>0</v>
      </c>
      <c r="BL157" s="84">
        <v>2</v>
      </c>
      <c r="BM157" s="84">
        <f t="shared" si="491"/>
        <v>312724.93055999995</v>
      </c>
      <c r="BN157" s="84"/>
      <c r="BO157" s="85">
        <f t="shared" si="492"/>
        <v>0</v>
      </c>
      <c r="BP157" s="84"/>
      <c r="BQ157" s="84">
        <f t="shared" si="493"/>
        <v>0</v>
      </c>
      <c r="BR157" s="84"/>
      <c r="BS157" s="84">
        <f t="shared" si="494"/>
        <v>0</v>
      </c>
      <c r="BT157" s="84">
        <v>5</v>
      </c>
      <c r="BU157" s="85">
        <f t="shared" si="495"/>
        <v>938174.79167999991</v>
      </c>
      <c r="BV157" s="84"/>
      <c r="BW157" s="89">
        <f t="shared" si="496"/>
        <v>0</v>
      </c>
      <c r="BX157" s="84"/>
      <c r="BY157" s="84">
        <f t="shared" si="497"/>
        <v>0</v>
      </c>
      <c r="BZ157" s="84">
        <v>10</v>
      </c>
      <c r="CA157" s="84">
        <f t="shared" si="498"/>
        <v>1303020.5439999998</v>
      </c>
      <c r="CB157" s="84"/>
      <c r="CC157" s="84">
        <f t="shared" si="499"/>
        <v>0</v>
      </c>
      <c r="CD157" s="84"/>
      <c r="CE157" s="84">
        <f t="shared" si="500"/>
        <v>0</v>
      </c>
      <c r="CF157" s="84"/>
      <c r="CG157" s="84"/>
      <c r="CH157" s="84"/>
      <c r="CI157" s="85">
        <f t="shared" si="501"/>
        <v>0</v>
      </c>
      <c r="CJ157" s="84"/>
      <c r="CK157" s="85">
        <f t="shared" si="502"/>
        <v>0</v>
      </c>
      <c r="CL157" s="84"/>
      <c r="CM157" s="84">
        <f t="shared" si="503"/>
        <v>0</v>
      </c>
      <c r="CN157" s="84">
        <v>8</v>
      </c>
      <c r="CO157" s="84">
        <f t="shared" si="504"/>
        <v>1042416.4351999998</v>
      </c>
      <c r="CP157" s="84"/>
      <c r="CQ157" s="84">
        <f t="shared" si="505"/>
        <v>0</v>
      </c>
      <c r="CR157" s="84"/>
      <c r="CS157" s="84">
        <f t="shared" si="506"/>
        <v>0</v>
      </c>
      <c r="CT157" s="84"/>
      <c r="CU157" s="84">
        <f t="shared" si="507"/>
        <v>0</v>
      </c>
      <c r="CV157" s="84"/>
      <c r="CW157" s="84">
        <f t="shared" si="508"/>
        <v>0</v>
      </c>
      <c r="CX157" s="90"/>
      <c r="CY157" s="84">
        <f t="shared" si="509"/>
        <v>0</v>
      </c>
      <c r="CZ157" s="84"/>
      <c r="DA157" s="89">
        <f t="shared" si="510"/>
        <v>0</v>
      </c>
      <c r="DB157" s="84"/>
      <c r="DC157" s="84">
        <f t="shared" si="511"/>
        <v>0</v>
      </c>
      <c r="DD157" s="91"/>
      <c r="DE157" s="84">
        <f t="shared" si="512"/>
        <v>0</v>
      </c>
      <c r="DF157" s="84"/>
      <c r="DG157" s="84">
        <f t="shared" si="513"/>
        <v>0</v>
      </c>
      <c r="DH157" s="84"/>
      <c r="DI157" s="84">
        <f t="shared" si="514"/>
        <v>0</v>
      </c>
      <c r="DJ157" s="84"/>
      <c r="DK157" s="92">
        <f t="shared" si="515"/>
        <v>0</v>
      </c>
      <c r="DL157" s="89"/>
      <c r="DM157" s="89"/>
      <c r="DN157" s="85">
        <f t="shared" si="516"/>
        <v>31</v>
      </c>
      <c r="DO157" s="85">
        <f t="shared" si="516"/>
        <v>4591844.3970559994</v>
      </c>
    </row>
    <row r="158" spans="1:119" ht="16.5" customHeight="1" x14ac:dyDescent="0.25">
      <c r="A158" s="196">
        <v>18</v>
      </c>
      <c r="B158" s="214"/>
      <c r="C158" s="199"/>
      <c r="D158" s="214" t="s">
        <v>400</v>
      </c>
      <c r="E158" s="200">
        <v>25969</v>
      </c>
      <c r="F158" s="213">
        <v>1.69</v>
      </c>
      <c r="G158" s="207"/>
      <c r="H158" s="77"/>
      <c r="I158" s="77"/>
      <c r="J158" s="77"/>
      <c r="K158" s="208"/>
      <c r="L158" s="209">
        <v>1.4</v>
      </c>
      <c r="M158" s="209">
        <v>1.68</v>
      </c>
      <c r="N158" s="209">
        <v>2.23</v>
      </c>
      <c r="O158" s="210">
        <v>2.57</v>
      </c>
      <c r="P158" s="206">
        <f t="shared" ref="P158:CA158" si="517">SUM(P159:P161)</f>
        <v>359</v>
      </c>
      <c r="Q158" s="206">
        <f t="shared" si="517"/>
        <v>24262904.219399996</v>
      </c>
      <c r="R158" s="206">
        <f t="shared" si="517"/>
        <v>0</v>
      </c>
      <c r="S158" s="206">
        <f t="shared" si="517"/>
        <v>0</v>
      </c>
      <c r="T158" s="206">
        <f t="shared" si="517"/>
        <v>47</v>
      </c>
      <c r="U158" s="206">
        <f t="shared" si="517"/>
        <v>3627479.7649999997</v>
      </c>
      <c r="V158" s="206">
        <f t="shared" si="517"/>
        <v>0</v>
      </c>
      <c r="W158" s="206">
        <f t="shared" si="517"/>
        <v>0</v>
      </c>
      <c r="X158" s="206">
        <f t="shared" si="517"/>
        <v>0</v>
      </c>
      <c r="Y158" s="206">
        <f t="shared" si="517"/>
        <v>0</v>
      </c>
      <c r="Z158" s="206">
        <f t="shared" si="517"/>
        <v>0</v>
      </c>
      <c r="AA158" s="206">
        <f t="shared" si="517"/>
        <v>0</v>
      </c>
      <c r="AB158" s="206">
        <f t="shared" si="517"/>
        <v>0</v>
      </c>
      <c r="AC158" s="206">
        <f t="shared" si="517"/>
        <v>0</v>
      </c>
      <c r="AD158" s="206">
        <f t="shared" si="517"/>
        <v>0</v>
      </c>
      <c r="AE158" s="206">
        <f t="shared" si="517"/>
        <v>0</v>
      </c>
      <c r="AF158" s="206">
        <f t="shared" si="517"/>
        <v>195</v>
      </c>
      <c r="AG158" s="206">
        <f t="shared" si="517"/>
        <v>13081468.245999999</v>
      </c>
      <c r="AH158" s="206">
        <f t="shared" si="517"/>
        <v>0</v>
      </c>
      <c r="AI158" s="206">
        <f t="shared" si="517"/>
        <v>0</v>
      </c>
      <c r="AJ158" s="206">
        <f t="shared" si="517"/>
        <v>0</v>
      </c>
      <c r="AK158" s="206">
        <f t="shared" si="517"/>
        <v>0</v>
      </c>
      <c r="AL158" s="206">
        <f t="shared" si="517"/>
        <v>10</v>
      </c>
      <c r="AM158" s="206">
        <f t="shared" si="517"/>
        <v>673869.58100000001</v>
      </c>
      <c r="AN158" s="206">
        <f t="shared" si="517"/>
        <v>0</v>
      </c>
      <c r="AO158" s="206">
        <f t="shared" si="517"/>
        <v>0</v>
      </c>
      <c r="AP158" s="206">
        <f t="shared" si="517"/>
        <v>0</v>
      </c>
      <c r="AQ158" s="206">
        <f t="shared" si="517"/>
        <v>0</v>
      </c>
      <c r="AR158" s="206">
        <f t="shared" si="517"/>
        <v>0</v>
      </c>
      <c r="AS158" s="206">
        <f t="shared" si="517"/>
        <v>0</v>
      </c>
      <c r="AT158" s="206">
        <f t="shared" si="517"/>
        <v>0</v>
      </c>
      <c r="AU158" s="206">
        <f t="shared" si="517"/>
        <v>0</v>
      </c>
      <c r="AV158" s="206">
        <f t="shared" si="517"/>
        <v>0</v>
      </c>
      <c r="AW158" s="206">
        <f t="shared" si="517"/>
        <v>0</v>
      </c>
      <c r="AX158" s="206">
        <f t="shared" si="517"/>
        <v>0</v>
      </c>
      <c r="AY158" s="206">
        <f t="shared" si="517"/>
        <v>0</v>
      </c>
      <c r="AZ158" s="206">
        <f t="shared" si="517"/>
        <v>0</v>
      </c>
      <c r="BA158" s="206">
        <f t="shared" si="517"/>
        <v>0</v>
      </c>
      <c r="BB158" s="206">
        <f t="shared" si="517"/>
        <v>0</v>
      </c>
      <c r="BC158" s="206">
        <f t="shared" si="517"/>
        <v>0</v>
      </c>
      <c r="BD158" s="206">
        <f t="shared" si="517"/>
        <v>0</v>
      </c>
      <c r="BE158" s="206">
        <f t="shared" si="517"/>
        <v>0</v>
      </c>
      <c r="BF158" s="206">
        <f t="shared" si="517"/>
        <v>0</v>
      </c>
      <c r="BG158" s="206">
        <f t="shared" si="517"/>
        <v>0</v>
      </c>
      <c r="BH158" s="206">
        <f t="shared" si="517"/>
        <v>0</v>
      </c>
      <c r="BI158" s="206">
        <f t="shared" si="517"/>
        <v>0</v>
      </c>
      <c r="BJ158" s="206">
        <f t="shared" si="517"/>
        <v>0</v>
      </c>
      <c r="BK158" s="206">
        <f t="shared" si="517"/>
        <v>0</v>
      </c>
      <c r="BL158" s="206">
        <f t="shared" si="517"/>
        <v>9</v>
      </c>
      <c r="BM158" s="206">
        <f t="shared" si="517"/>
        <v>671433.68879999989</v>
      </c>
      <c r="BN158" s="206">
        <f t="shared" si="517"/>
        <v>0</v>
      </c>
      <c r="BO158" s="206">
        <f t="shared" si="517"/>
        <v>0</v>
      </c>
      <c r="BP158" s="206">
        <f t="shared" si="517"/>
        <v>4</v>
      </c>
      <c r="BQ158" s="206">
        <f t="shared" si="517"/>
        <v>289689.38880000002</v>
      </c>
      <c r="BR158" s="206">
        <f t="shared" si="517"/>
        <v>0</v>
      </c>
      <c r="BS158" s="206">
        <f t="shared" si="517"/>
        <v>0</v>
      </c>
      <c r="BT158" s="206">
        <f t="shared" si="517"/>
        <v>3</v>
      </c>
      <c r="BU158" s="206">
        <f t="shared" si="517"/>
        <v>260720.44991999998</v>
      </c>
      <c r="BV158" s="206">
        <f t="shared" si="517"/>
        <v>0</v>
      </c>
      <c r="BW158" s="206">
        <f t="shared" si="517"/>
        <v>0</v>
      </c>
      <c r="BX158" s="206">
        <f t="shared" si="517"/>
        <v>0</v>
      </c>
      <c r="BY158" s="206">
        <f t="shared" si="517"/>
        <v>0</v>
      </c>
      <c r="BZ158" s="206">
        <f t="shared" si="517"/>
        <v>0</v>
      </c>
      <c r="CA158" s="206">
        <f t="shared" si="517"/>
        <v>0</v>
      </c>
      <c r="CB158" s="206">
        <f t="shared" ref="CB158:DM158" si="518">SUM(CB159:CB161)</f>
        <v>0</v>
      </c>
      <c r="CC158" s="206">
        <f t="shared" si="518"/>
        <v>0</v>
      </c>
      <c r="CD158" s="206">
        <f t="shared" si="518"/>
        <v>4</v>
      </c>
      <c r="CE158" s="206">
        <f t="shared" si="518"/>
        <v>294052.18079999997</v>
      </c>
      <c r="CF158" s="206">
        <f t="shared" si="518"/>
        <v>0</v>
      </c>
      <c r="CG158" s="206">
        <f t="shared" si="518"/>
        <v>0</v>
      </c>
      <c r="CH158" s="206">
        <f t="shared" si="518"/>
        <v>0</v>
      </c>
      <c r="CI158" s="206">
        <f t="shared" si="518"/>
        <v>0</v>
      </c>
      <c r="CJ158" s="206">
        <f t="shared" si="518"/>
        <v>0</v>
      </c>
      <c r="CK158" s="206">
        <f t="shared" si="518"/>
        <v>0</v>
      </c>
      <c r="CL158" s="206">
        <f t="shared" si="518"/>
        <v>0</v>
      </c>
      <c r="CM158" s="206">
        <f t="shared" si="518"/>
        <v>0</v>
      </c>
      <c r="CN158" s="206">
        <f t="shared" si="518"/>
        <v>5</v>
      </c>
      <c r="CO158" s="206">
        <f t="shared" si="518"/>
        <v>301759.77999999997</v>
      </c>
      <c r="CP158" s="206">
        <f t="shared" si="518"/>
        <v>0</v>
      </c>
      <c r="CQ158" s="206">
        <f t="shared" si="518"/>
        <v>0</v>
      </c>
      <c r="CR158" s="206">
        <f t="shared" si="518"/>
        <v>0</v>
      </c>
      <c r="CS158" s="206">
        <f t="shared" si="518"/>
        <v>0</v>
      </c>
      <c r="CT158" s="206">
        <f t="shared" si="518"/>
        <v>0</v>
      </c>
      <c r="CU158" s="206">
        <f t="shared" si="518"/>
        <v>0</v>
      </c>
      <c r="CV158" s="206">
        <f t="shared" si="518"/>
        <v>140</v>
      </c>
      <c r="CW158" s="206">
        <f t="shared" si="518"/>
        <v>10291826.327999998</v>
      </c>
      <c r="CX158" s="206">
        <f t="shared" si="518"/>
        <v>0</v>
      </c>
      <c r="CY158" s="206">
        <f t="shared" si="518"/>
        <v>0</v>
      </c>
      <c r="CZ158" s="206">
        <f t="shared" si="518"/>
        <v>0</v>
      </c>
      <c r="DA158" s="206">
        <f t="shared" si="518"/>
        <v>0</v>
      </c>
      <c r="DB158" s="206">
        <f t="shared" si="518"/>
        <v>0</v>
      </c>
      <c r="DC158" s="206">
        <f t="shared" si="518"/>
        <v>0</v>
      </c>
      <c r="DD158" s="206">
        <f t="shared" si="518"/>
        <v>0</v>
      </c>
      <c r="DE158" s="206">
        <f t="shared" si="518"/>
        <v>0</v>
      </c>
      <c r="DF158" s="206">
        <f t="shared" si="518"/>
        <v>2</v>
      </c>
      <c r="DG158" s="206">
        <f t="shared" si="518"/>
        <v>149207.48639999999</v>
      </c>
      <c r="DH158" s="206">
        <f t="shared" si="518"/>
        <v>0</v>
      </c>
      <c r="DI158" s="206">
        <f t="shared" si="518"/>
        <v>0</v>
      </c>
      <c r="DJ158" s="206">
        <f t="shared" si="518"/>
        <v>7</v>
      </c>
      <c r="DK158" s="206">
        <f t="shared" si="518"/>
        <v>792207.71710000001</v>
      </c>
      <c r="DL158" s="206">
        <f t="shared" si="518"/>
        <v>0</v>
      </c>
      <c r="DM158" s="206">
        <f t="shared" si="518"/>
        <v>0</v>
      </c>
      <c r="DN158" s="206">
        <f>SUM(DN159:DN161)</f>
        <v>785</v>
      </c>
      <c r="DO158" s="206">
        <f t="shared" ref="DO158" si="519">SUM(DO159:DO161)</f>
        <v>54696618.831220001</v>
      </c>
    </row>
    <row r="159" spans="1:119" ht="18.75" customHeight="1" x14ac:dyDescent="0.25">
      <c r="A159" s="73"/>
      <c r="B159" s="146">
        <v>128</v>
      </c>
      <c r="C159" s="79" t="s">
        <v>401</v>
      </c>
      <c r="D159" s="109" t="s">
        <v>402</v>
      </c>
      <c r="E159" s="74">
        <v>25969</v>
      </c>
      <c r="F159" s="81">
        <v>1.66</v>
      </c>
      <c r="G159" s="76">
        <v>1</v>
      </c>
      <c r="H159" s="140"/>
      <c r="I159" s="140"/>
      <c r="J159" s="140"/>
      <c r="K159" s="51"/>
      <c r="L159" s="82">
        <v>1.4</v>
      </c>
      <c r="M159" s="82">
        <v>1.68</v>
      </c>
      <c r="N159" s="82">
        <v>2.23</v>
      </c>
      <c r="O159" s="83">
        <v>2.57</v>
      </c>
      <c r="P159" s="84">
        <v>188</v>
      </c>
      <c r="Q159" s="84">
        <f>(P159*$E159*$F159*$G159*$L159*$Q$11)</f>
        <v>12480784.500799999</v>
      </c>
      <c r="R159" s="84"/>
      <c r="S159" s="84">
        <f>(R159*$E159*$F159*$G159*$L159*$S$11)</f>
        <v>0</v>
      </c>
      <c r="T159" s="84">
        <v>11</v>
      </c>
      <c r="U159" s="84">
        <f>(T159*$E159*$F159*$G159*$L159*$U$11)</f>
        <v>829839.3949999999</v>
      </c>
      <c r="V159" s="84"/>
      <c r="W159" s="85">
        <f>(V159*$E159*$F159*$G159*$L159*$W$11)</f>
        <v>0</v>
      </c>
      <c r="X159" s="84"/>
      <c r="Y159" s="84">
        <f>(X159*$E159*$F159*$G159*$L159*$Y$11)</f>
        <v>0</v>
      </c>
      <c r="Z159" s="84"/>
      <c r="AA159" s="84"/>
      <c r="AB159" s="84"/>
      <c r="AC159" s="84">
        <f>(AB159*$E159*$F159*$G159*$L159*$AC$11)</f>
        <v>0</v>
      </c>
      <c r="AD159" s="84"/>
      <c r="AE159" s="84"/>
      <c r="AF159" s="84">
        <v>160</v>
      </c>
      <c r="AG159" s="84">
        <f>(AF159*$E159*$F159*$G159*$L159*$AG$11)</f>
        <v>10621944.255999999</v>
      </c>
      <c r="AH159" s="84"/>
      <c r="AI159" s="84"/>
      <c r="AJ159" s="86"/>
      <c r="AK159" s="84">
        <f>(AJ159*$E159*$F159*$G159*$L159*$AK$11)</f>
        <v>0</v>
      </c>
      <c r="AL159" s="84">
        <v>5</v>
      </c>
      <c r="AM159" s="85">
        <f>(AL159*$E159*$F159*$G159*$L159*$AM$11)</f>
        <v>331935.75799999997</v>
      </c>
      <c r="AN159" s="84"/>
      <c r="AO159" s="84">
        <f>(AN159*$E159*$F159*$G159*$L159*$AO$11)</f>
        <v>0</v>
      </c>
      <c r="AP159" s="84"/>
      <c r="AQ159" s="84">
        <f>(AP159*$E159*$F159*$G159*$M159*$AQ$11)</f>
        <v>0</v>
      </c>
      <c r="AR159" s="90"/>
      <c r="AS159" s="84">
        <f>(AR159*$E159*$F159*$G159*$M159*$AS$11)</f>
        <v>0</v>
      </c>
      <c r="AT159" s="84"/>
      <c r="AU159" s="89">
        <f>(AT159*$E159*$F159*$G159*$M159*$AU$11)</f>
        <v>0</v>
      </c>
      <c r="AV159" s="84"/>
      <c r="AW159" s="84">
        <f>(AV159*$E159*$F159*$G159*$L159*$AW$11)</f>
        <v>0</v>
      </c>
      <c r="AX159" s="84"/>
      <c r="AY159" s="84">
        <f>(AX159*$E159*$F159*$G159*$L159*$AY$11)</f>
        <v>0</v>
      </c>
      <c r="AZ159" s="84"/>
      <c r="BA159" s="84">
        <f>(AZ159*$E159*$F159*$G159*$L159*$BA$11)</f>
        <v>0</v>
      </c>
      <c r="BB159" s="84"/>
      <c r="BC159" s="84">
        <f>(BB159*$E159*$F159*$G159*$L159*$BC$11)</f>
        <v>0</v>
      </c>
      <c r="BD159" s="84"/>
      <c r="BE159" s="85">
        <f>(BD159*$E159*$F159*$G159*$L159*$BE$11)</f>
        <v>0</v>
      </c>
      <c r="BF159" s="84"/>
      <c r="BG159" s="85">
        <f>(BF159*$E159*$F159*$G159*$L159*$BG$11)</f>
        <v>0</v>
      </c>
      <c r="BH159" s="84"/>
      <c r="BI159" s="84">
        <f>(BH159*$E159*$F159*$G159*$L159*$BI$11)</f>
        <v>0</v>
      </c>
      <c r="BJ159" s="84"/>
      <c r="BK159" s="84">
        <f>(BJ159*$E159*$F159*$G159*$M159*$BK$11)</f>
        <v>0</v>
      </c>
      <c r="BL159" s="84"/>
      <c r="BM159" s="84">
        <f>(BL159*$E159*$F159*$G159*$M159*$BM$11)</f>
        <v>0</v>
      </c>
      <c r="BN159" s="84"/>
      <c r="BO159" s="85">
        <f>(BN159*$E159*$F159*$G159*$M159*$BO$11)</f>
        <v>0</v>
      </c>
      <c r="BP159" s="84">
        <v>4</v>
      </c>
      <c r="BQ159" s="84">
        <f>(BP159*$E159*$F159*$G159*$M159*$BQ$11)</f>
        <v>289689.38880000002</v>
      </c>
      <c r="BR159" s="84"/>
      <c r="BS159" s="84">
        <f>(BR159*$E159*$F159*$G159*$M159*$BS$11)</f>
        <v>0</v>
      </c>
      <c r="BT159" s="84">
        <v>3</v>
      </c>
      <c r="BU159" s="85">
        <f>(BT159*$E159*$F159*$G159*$M159*$BU$11)</f>
        <v>260720.44991999998</v>
      </c>
      <c r="BV159" s="84"/>
      <c r="BW159" s="89">
        <f>(BV159*$E159*$F159*$G159*$M159*$BW$11)</f>
        <v>0</v>
      </c>
      <c r="BX159" s="84"/>
      <c r="BY159" s="84">
        <f>(BX159*$E159*$F159*$G159*$L159*$BY$11)</f>
        <v>0</v>
      </c>
      <c r="BZ159" s="84"/>
      <c r="CA159" s="84">
        <f>(BZ159*$E159*$F159*$G159*$L159*$CA$11)</f>
        <v>0</v>
      </c>
      <c r="CB159" s="84"/>
      <c r="CC159" s="84">
        <f>(CB159*$E159*$F159*$G159*$L159*$CC$11)</f>
        <v>0</v>
      </c>
      <c r="CD159" s="84">
        <v>2</v>
      </c>
      <c r="CE159" s="84">
        <f>(CD159*$E159*$F159*$G159*$M159*$CE$11)</f>
        <v>144844.69440000001</v>
      </c>
      <c r="CF159" s="84"/>
      <c r="CG159" s="84"/>
      <c r="CH159" s="84"/>
      <c r="CI159" s="85">
        <f>(CH159*$E159*$F159*$G159*$L159*$CI$11)</f>
        <v>0</v>
      </c>
      <c r="CJ159" s="84"/>
      <c r="CK159" s="85">
        <f>(CJ159*$E159*$F159*$G159*$L159*$CK$11)</f>
        <v>0</v>
      </c>
      <c r="CL159" s="84"/>
      <c r="CM159" s="84">
        <f>(CL159*$E159*$F159*$G159*$L159*$CM$11)</f>
        <v>0</v>
      </c>
      <c r="CN159" s="84">
        <v>5</v>
      </c>
      <c r="CO159" s="84">
        <f>(CN159*$E159*$F159*$G159*$L159*$CO$11)</f>
        <v>301759.77999999997</v>
      </c>
      <c r="CP159" s="84"/>
      <c r="CQ159" s="84">
        <f>(CP159*$E159*$F159*$G159*$L159*$CQ$11)</f>
        <v>0</v>
      </c>
      <c r="CR159" s="147"/>
      <c r="CS159" s="84">
        <f>(CR159*$E159*$F159*$G159*$M159*$CS$11)</f>
        <v>0</v>
      </c>
      <c r="CT159" s="84"/>
      <c r="CU159" s="84">
        <f>(CT159*$E159*$F159*$G159*$M159*$CU$11)</f>
        <v>0</v>
      </c>
      <c r="CV159" s="84">
        <v>70</v>
      </c>
      <c r="CW159" s="84">
        <f>(CV159*$E159*$F159*$G159*$M159*$CW$11)</f>
        <v>5069564.3039999995</v>
      </c>
      <c r="CX159" s="90"/>
      <c r="CY159" s="84">
        <f>(CX159*$E159*$F159*$G159*$M159*$CY$11)</f>
        <v>0</v>
      </c>
      <c r="CZ159" s="84"/>
      <c r="DA159" s="89">
        <f t="shared" ref="DA159:DA161" si="520">(CZ159*$E159*$F159*$G159*$M159*DA$11)</f>
        <v>0</v>
      </c>
      <c r="DB159" s="84"/>
      <c r="DC159" s="84">
        <f>(DB159*$E159*$F159*$G159*$M159*$DC$11)</f>
        <v>0</v>
      </c>
      <c r="DD159" s="91"/>
      <c r="DE159" s="84">
        <f>(DD159*$E159*$F159*$G159*$M159*$DE$11)</f>
        <v>0</v>
      </c>
      <c r="DF159" s="84"/>
      <c r="DG159" s="84">
        <f>(DF159*$E159*$F159*$G159*$M159*$DG$11)</f>
        <v>0</v>
      </c>
      <c r="DH159" s="84"/>
      <c r="DI159" s="84">
        <f>(DH159*$E159*$F159*$G159*$N159*$DI$11)</f>
        <v>0</v>
      </c>
      <c r="DJ159" s="84">
        <v>2</v>
      </c>
      <c r="DK159" s="92">
        <f>(DJ159*$E159*$F159*$G159*$O159*$DK$11)</f>
        <v>221577.89559999999</v>
      </c>
      <c r="DL159" s="89"/>
      <c r="DM159" s="89"/>
      <c r="DN159" s="85">
        <f t="shared" ref="DN159:DO161" si="521">SUM(P159,R159,T159,V159,X159,Z159,AB159,AD159,AF159,AH159,AJ159,AL159,AR159,AV159,AX159,CB159,AN159,BB159,BD159,BF159,CP159,BH159,BJ159,AP159,BN159,AT159,CR159,BP159,CT159,BR159,BT159,BV159,CD159,BX159,BZ159,CF159,CH159,CJ159,CL159,CN159,CV159,CX159,BL159,AZ159,CZ159,DB159,DD159,DF159,DH159,DJ159,DL159)</f>
        <v>450</v>
      </c>
      <c r="DO159" s="85">
        <f t="shared" si="521"/>
        <v>30552660.422519997</v>
      </c>
    </row>
    <row r="160" spans="1:119" ht="30" customHeight="1" x14ac:dyDescent="0.25">
      <c r="A160" s="73"/>
      <c r="B160" s="146">
        <v>129</v>
      </c>
      <c r="C160" s="79" t="s">
        <v>403</v>
      </c>
      <c r="D160" s="109" t="s">
        <v>404</v>
      </c>
      <c r="E160" s="74">
        <v>25969</v>
      </c>
      <c r="F160" s="81">
        <v>1.82</v>
      </c>
      <c r="G160" s="76">
        <v>1</v>
      </c>
      <c r="H160" s="77"/>
      <c r="I160" s="77"/>
      <c r="J160" s="77"/>
      <c r="K160" s="51"/>
      <c r="L160" s="82">
        <v>1.4</v>
      </c>
      <c r="M160" s="82">
        <v>1.68</v>
      </c>
      <c r="N160" s="82">
        <v>2.23</v>
      </c>
      <c r="O160" s="83">
        <v>2.57</v>
      </c>
      <c r="P160" s="84">
        <v>20</v>
      </c>
      <c r="Q160" s="84">
        <f>(P160*$E160*$F160*$G160*$L160*$Q$11)</f>
        <v>1455718.2640000002</v>
      </c>
      <c r="R160" s="84"/>
      <c r="S160" s="84">
        <f>(R160*$E160*$F160*$G160*$L160*$S$11)</f>
        <v>0</v>
      </c>
      <c r="T160" s="84"/>
      <c r="U160" s="84">
        <f>(T160*$E160*$F160*$G160*$L160*$U$11)</f>
        <v>0</v>
      </c>
      <c r="V160" s="84"/>
      <c r="W160" s="85">
        <f>(V160*$E160*$F160*$G160*$L160*$W$11)</f>
        <v>0</v>
      </c>
      <c r="X160" s="84"/>
      <c r="Y160" s="84">
        <f>(X160*$E160*$F160*$G160*$L160*$Y$11)</f>
        <v>0</v>
      </c>
      <c r="Z160" s="84"/>
      <c r="AA160" s="84"/>
      <c r="AB160" s="84"/>
      <c r="AC160" s="84">
        <f>(AB160*$E160*$F160*$G160*$L160*$AC$11)</f>
        <v>0</v>
      </c>
      <c r="AD160" s="84"/>
      <c r="AE160" s="84"/>
      <c r="AF160" s="84">
        <v>15</v>
      </c>
      <c r="AG160" s="84">
        <f>(AF160*$E160*$F160*$G160*$L160*$AG$11)</f>
        <v>1091788.6980000001</v>
      </c>
      <c r="AH160" s="84"/>
      <c r="AI160" s="84"/>
      <c r="AJ160" s="86"/>
      <c r="AK160" s="84">
        <f>(AJ160*$E160*$F160*$G160*$L160*$AK$11)</f>
        <v>0</v>
      </c>
      <c r="AL160" s="84"/>
      <c r="AM160" s="85">
        <f>(AL160*$E160*$F160*$G160*$L160*$AM$11)</f>
        <v>0</v>
      </c>
      <c r="AN160" s="84"/>
      <c r="AO160" s="84">
        <f>(AN160*$E160*$F160*$G160*$L160*$AO$11)</f>
        <v>0</v>
      </c>
      <c r="AP160" s="84"/>
      <c r="AQ160" s="84">
        <f>(AP160*$E160*$F160*$G160*$M160*$AQ$11)</f>
        <v>0</v>
      </c>
      <c r="AR160" s="90"/>
      <c r="AS160" s="84">
        <f>(AR160*$E160*$F160*$G160*$M160*$AS$11)</f>
        <v>0</v>
      </c>
      <c r="AT160" s="84"/>
      <c r="AU160" s="89">
        <f>(AT160*$E160*$F160*$G160*$M160*$AU$11)</f>
        <v>0</v>
      </c>
      <c r="AV160" s="84"/>
      <c r="AW160" s="84">
        <f>(AV160*$E160*$F160*$G160*$L160*$AW$11)</f>
        <v>0</v>
      </c>
      <c r="AX160" s="84"/>
      <c r="AY160" s="84">
        <f>(AX160*$E160*$F160*$G160*$L160*$AY$11)</f>
        <v>0</v>
      </c>
      <c r="AZ160" s="84"/>
      <c r="BA160" s="84">
        <f>(AZ160*$E160*$F160*$G160*$L160*$BA$11)</f>
        <v>0</v>
      </c>
      <c r="BB160" s="84"/>
      <c r="BC160" s="84">
        <f>(BB160*$E160*$F160*$G160*$L160*$BC$11)</f>
        <v>0</v>
      </c>
      <c r="BD160" s="84"/>
      <c r="BE160" s="85">
        <f>(BD160*$E160*$F160*$G160*$L160*$BE$11)</f>
        <v>0</v>
      </c>
      <c r="BF160" s="84"/>
      <c r="BG160" s="85">
        <f>(BF160*$E160*$F160*$G160*$L160*$BG$11)</f>
        <v>0</v>
      </c>
      <c r="BH160" s="84"/>
      <c r="BI160" s="84">
        <f>(BH160*$E160*$F160*$G160*$L160*$BI$11)</f>
        <v>0</v>
      </c>
      <c r="BJ160" s="84"/>
      <c r="BK160" s="84">
        <f>(BJ160*$E160*$F160*$G160*$M160*$BK$11)</f>
        <v>0</v>
      </c>
      <c r="BL160" s="84"/>
      <c r="BM160" s="84">
        <f>(BL160*$E160*$F160*$G160*$M160*$BM$11)</f>
        <v>0</v>
      </c>
      <c r="BN160" s="84"/>
      <c r="BO160" s="85">
        <f>(BN160*$E160*$F160*$G160*$M160*$BO$11)</f>
        <v>0</v>
      </c>
      <c r="BP160" s="84"/>
      <c r="BQ160" s="84">
        <f>(BP160*$E160*$F160*$G160*$M160*$BQ$11)</f>
        <v>0</v>
      </c>
      <c r="BR160" s="84"/>
      <c r="BS160" s="84">
        <f>(BR160*$E160*$F160*$G160*$M160*$BS$11)</f>
        <v>0</v>
      </c>
      <c r="BT160" s="84"/>
      <c r="BU160" s="85">
        <f>(BT160*$E160*$F160*$G160*$M160*$BU$11)</f>
        <v>0</v>
      </c>
      <c r="BV160" s="84"/>
      <c r="BW160" s="89">
        <f>(BV160*$E160*$F160*$G160*$M160*$BW$11)</f>
        <v>0</v>
      </c>
      <c r="BX160" s="84"/>
      <c r="BY160" s="84">
        <f>(BX160*$E160*$F160*$G160*$L160*$BY$11)</f>
        <v>0</v>
      </c>
      <c r="BZ160" s="84"/>
      <c r="CA160" s="84">
        <f>(BZ160*$E160*$F160*$G160*$L160*$CA$11)</f>
        <v>0</v>
      </c>
      <c r="CB160" s="84"/>
      <c r="CC160" s="84">
        <f>(CB160*$E160*$F160*$G160*$L160*$CC$11)</f>
        <v>0</v>
      </c>
      <c r="CD160" s="84"/>
      <c r="CE160" s="84">
        <f>(CD160*$E160*$F160*$G160*$M160*$CE$11)</f>
        <v>0</v>
      </c>
      <c r="CF160" s="84"/>
      <c r="CG160" s="84"/>
      <c r="CH160" s="84"/>
      <c r="CI160" s="85">
        <f>(CH160*$E160*$F160*$G160*$L160*$CI$11)</f>
        <v>0</v>
      </c>
      <c r="CJ160" s="84"/>
      <c r="CK160" s="85">
        <f>(CJ160*$E160*$F160*$G160*$L160*$CK$11)</f>
        <v>0</v>
      </c>
      <c r="CL160" s="84"/>
      <c r="CM160" s="84">
        <f>(CL160*$E160*$F160*$G160*$L160*$CM$11)</f>
        <v>0</v>
      </c>
      <c r="CN160" s="84"/>
      <c r="CO160" s="84">
        <f>(CN160*$E160*$F160*$G160*$L160*$CO$11)</f>
        <v>0</v>
      </c>
      <c r="CP160" s="84"/>
      <c r="CQ160" s="84">
        <f>(CP160*$E160*$F160*$G160*$L160*$CQ$11)</f>
        <v>0</v>
      </c>
      <c r="CR160" s="147"/>
      <c r="CS160" s="84">
        <f>(CR160*$E160*$F160*$G160*$M160*$CS$11)</f>
        <v>0</v>
      </c>
      <c r="CT160" s="84"/>
      <c r="CU160" s="84">
        <f>(CT160*$E160*$F160*$G160*$M160*$CU$11)</f>
        <v>0</v>
      </c>
      <c r="CV160" s="84"/>
      <c r="CW160" s="84">
        <f>(CV160*$E160*$F160*$G160*$M160*$CW$11)</f>
        <v>0</v>
      </c>
      <c r="CX160" s="90"/>
      <c r="CY160" s="84">
        <f>(CX160*$E160*$F160*$G160*$M160*$CY$11)</f>
        <v>0</v>
      </c>
      <c r="CZ160" s="84"/>
      <c r="DA160" s="89">
        <f t="shared" si="520"/>
        <v>0</v>
      </c>
      <c r="DB160" s="84"/>
      <c r="DC160" s="84">
        <f>(DB160*$E160*$F160*$G160*$M160*$DC$11)</f>
        <v>0</v>
      </c>
      <c r="DD160" s="91"/>
      <c r="DE160" s="84">
        <f>(DD160*$E160*$F160*$G160*$M160*$DE$11)</f>
        <v>0</v>
      </c>
      <c r="DF160" s="84"/>
      <c r="DG160" s="84">
        <f>(DF160*$E160*$F160*$G160*$M160*$DG$11)</f>
        <v>0</v>
      </c>
      <c r="DH160" s="84"/>
      <c r="DI160" s="84">
        <f>(DH160*$E160*$F160*$G160*$N160*$DI$11)</f>
        <v>0</v>
      </c>
      <c r="DJ160" s="84"/>
      <c r="DK160" s="92">
        <f>(DJ160*$E160*$F160*$G160*$O160*$DK$11)</f>
        <v>0</v>
      </c>
      <c r="DL160" s="89"/>
      <c r="DM160" s="89"/>
      <c r="DN160" s="85">
        <f t="shared" si="521"/>
        <v>35</v>
      </c>
      <c r="DO160" s="85">
        <f t="shared" si="521"/>
        <v>2547506.9620000003</v>
      </c>
    </row>
    <row r="161" spans="1:119" ht="19.5" customHeight="1" x14ac:dyDescent="0.25">
      <c r="A161" s="73"/>
      <c r="B161" s="146">
        <v>130</v>
      </c>
      <c r="C161" s="79" t="s">
        <v>405</v>
      </c>
      <c r="D161" s="109" t="s">
        <v>406</v>
      </c>
      <c r="E161" s="74">
        <v>25969</v>
      </c>
      <c r="F161" s="81">
        <v>1.71</v>
      </c>
      <c r="G161" s="76">
        <v>1</v>
      </c>
      <c r="H161" s="77"/>
      <c r="I161" s="77"/>
      <c r="J161" s="77"/>
      <c r="K161" s="51"/>
      <c r="L161" s="82">
        <v>1.4</v>
      </c>
      <c r="M161" s="82">
        <v>1.68</v>
      </c>
      <c r="N161" s="82">
        <v>2.23</v>
      </c>
      <c r="O161" s="83">
        <v>2.57</v>
      </c>
      <c r="P161" s="84">
        <v>151</v>
      </c>
      <c r="Q161" s="84">
        <f>(P161*$E161*$F161*$G161*$L161*$Q$11)</f>
        <v>10326401.454599999</v>
      </c>
      <c r="R161" s="84"/>
      <c r="S161" s="84">
        <f>(R161*$E161*$F161*$G161*$L161*$S$11)</f>
        <v>0</v>
      </c>
      <c r="T161" s="84">
        <v>36</v>
      </c>
      <c r="U161" s="84">
        <f>(T161*$E161*$F161*$G161*$L161*$U$11)</f>
        <v>2797640.3699999996</v>
      </c>
      <c r="V161" s="84"/>
      <c r="W161" s="85">
        <f>(V161*$E161*$F161*$G161*$L161*$W$11)</f>
        <v>0</v>
      </c>
      <c r="X161" s="84"/>
      <c r="Y161" s="84">
        <f>(X161*$E161*$F161*$G161*$L161*$Y$11)</f>
        <v>0</v>
      </c>
      <c r="Z161" s="84"/>
      <c r="AA161" s="84"/>
      <c r="AB161" s="84"/>
      <c r="AC161" s="84">
        <f>(AB161*$E161*$F161*$G161*$L161*$AC$11)</f>
        <v>0</v>
      </c>
      <c r="AD161" s="84"/>
      <c r="AE161" s="84"/>
      <c r="AF161" s="84">
        <v>20</v>
      </c>
      <c r="AG161" s="84">
        <f>(AF161*$E161*$F161*$G161*$L161*$AG$11)</f>
        <v>1367735.2919999999</v>
      </c>
      <c r="AH161" s="84"/>
      <c r="AI161" s="84"/>
      <c r="AJ161" s="86"/>
      <c r="AK161" s="84">
        <f>(AJ161*$E161*$F161*$G161*$L161*$AK$11)</f>
        <v>0</v>
      </c>
      <c r="AL161" s="84">
        <v>5</v>
      </c>
      <c r="AM161" s="85">
        <f>(AL161*$E161*$F161*$G161*$L161*$AM$11)</f>
        <v>341933.82299999997</v>
      </c>
      <c r="AN161" s="84"/>
      <c r="AO161" s="84">
        <f>(AN161*$E161*$F161*$G161*$L161*$AO$11)</f>
        <v>0</v>
      </c>
      <c r="AP161" s="84"/>
      <c r="AQ161" s="84">
        <f>(AP161*$E161*$F161*$G161*$M161*$AQ$11)</f>
        <v>0</v>
      </c>
      <c r="AR161" s="90"/>
      <c r="AS161" s="84">
        <f>(AR161*$E161*$F161*$G161*$M161*$AS$11)</f>
        <v>0</v>
      </c>
      <c r="AT161" s="84"/>
      <c r="AU161" s="89">
        <f>(AT161*$E161*$F161*$G161*$M161*$AU$11)</f>
        <v>0</v>
      </c>
      <c r="AV161" s="84"/>
      <c r="AW161" s="84">
        <f>(AV161*$E161*$F161*$G161*$L161*$AW$11)</f>
        <v>0</v>
      </c>
      <c r="AX161" s="84"/>
      <c r="AY161" s="84">
        <f>(AX161*$E161*$F161*$G161*$L161*$AY$11)</f>
        <v>0</v>
      </c>
      <c r="AZ161" s="84"/>
      <c r="BA161" s="84">
        <f>(AZ161*$E161*$F161*$G161*$L161*$BA$11)</f>
        <v>0</v>
      </c>
      <c r="BB161" s="84"/>
      <c r="BC161" s="84">
        <f>(BB161*$E161*$F161*$G161*$L161*$BC$11)</f>
        <v>0</v>
      </c>
      <c r="BD161" s="84"/>
      <c r="BE161" s="85">
        <f>(BD161*$E161*$F161*$G161*$L161*$BE$11)</f>
        <v>0</v>
      </c>
      <c r="BF161" s="84"/>
      <c r="BG161" s="85">
        <f>(BF161*$E161*$F161*$G161*$L161*$BG$11)</f>
        <v>0</v>
      </c>
      <c r="BH161" s="84"/>
      <c r="BI161" s="84">
        <f>(BH161*$E161*$F161*$G161*$L161*$BI$11)</f>
        <v>0</v>
      </c>
      <c r="BJ161" s="84"/>
      <c r="BK161" s="84">
        <f>(BJ161*$E161*$F161*$G161*$M161*$BK$11)</f>
        <v>0</v>
      </c>
      <c r="BL161" s="84">
        <v>9</v>
      </c>
      <c r="BM161" s="84">
        <f>(BL161*$E161*$F161*$G161*$M161*$BM$11)</f>
        <v>671433.68879999989</v>
      </c>
      <c r="BN161" s="84"/>
      <c r="BO161" s="85">
        <f>(BN161*$E161*$F161*$G161*$M161*$BO$11)</f>
        <v>0</v>
      </c>
      <c r="BP161" s="84"/>
      <c r="BQ161" s="84">
        <f>(BP161*$E161*$F161*$G161*$M161*$BQ$11)</f>
        <v>0</v>
      </c>
      <c r="BR161" s="84"/>
      <c r="BS161" s="84">
        <f>(BR161*$E161*$F161*$G161*$M161*$BS$11)</f>
        <v>0</v>
      </c>
      <c r="BT161" s="84"/>
      <c r="BU161" s="85">
        <f>(BT161*$E161*$F161*$G161*$M161*$BU$11)</f>
        <v>0</v>
      </c>
      <c r="BV161" s="84"/>
      <c r="BW161" s="89">
        <f>(BV161*$E161*$F161*$G161*$M161*$BW$11)</f>
        <v>0</v>
      </c>
      <c r="BX161" s="84"/>
      <c r="BY161" s="84">
        <f>(BX161*$E161*$F161*$G161*$L161*$BY$11)</f>
        <v>0</v>
      </c>
      <c r="BZ161" s="84"/>
      <c r="CA161" s="84">
        <f>(BZ161*$E161*$F161*$G161*$L161*$CA$11)</f>
        <v>0</v>
      </c>
      <c r="CB161" s="84"/>
      <c r="CC161" s="84">
        <f>(CB161*$E161*$F161*$G161*$L161*$CC$11)</f>
        <v>0</v>
      </c>
      <c r="CD161" s="84">
        <v>2</v>
      </c>
      <c r="CE161" s="84">
        <f>(CD161*$E161*$F161*$G161*$M161*$CE$11)</f>
        <v>149207.48639999999</v>
      </c>
      <c r="CF161" s="84"/>
      <c r="CG161" s="84"/>
      <c r="CH161" s="84"/>
      <c r="CI161" s="85">
        <f>(CH161*$E161*$F161*$G161*$L161*$CI$11)</f>
        <v>0</v>
      </c>
      <c r="CJ161" s="84"/>
      <c r="CK161" s="85">
        <f>(CJ161*$E161*$F161*$G161*$L161*$CK$11)</f>
        <v>0</v>
      </c>
      <c r="CL161" s="84"/>
      <c r="CM161" s="84">
        <f>(CL161*$E161*$F161*$G161*$L161*$CM$11)</f>
        <v>0</v>
      </c>
      <c r="CN161" s="84"/>
      <c r="CO161" s="84">
        <f>(CN161*$E161*$F161*$G161*$L161*$CO$11)</f>
        <v>0</v>
      </c>
      <c r="CP161" s="84"/>
      <c r="CQ161" s="84">
        <f>(CP161*$E161*$F161*$G161*$L161*$CQ$11)</f>
        <v>0</v>
      </c>
      <c r="CR161" s="147"/>
      <c r="CS161" s="84">
        <f>(CR161*$E161*$F161*$G161*$M161*$CS$11)</f>
        <v>0</v>
      </c>
      <c r="CT161" s="84"/>
      <c r="CU161" s="84">
        <f>(CT161*$E161*$F161*$G161*$M161*$CU$11)</f>
        <v>0</v>
      </c>
      <c r="CV161" s="84">
        <v>70</v>
      </c>
      <c r="CW161" s="84">
        <f>(CV161*$E161*$F161*$G161*$M161*$CW$11)</f>
        <v>5222262.0239999993</v>
      </c>
      <c r="CX161" s="90"/>
      <c r="CY161" s="84">
        <f>(CX161*$E161*$F161*$G161*$M161*$CY$11)</f>
        <v>0</v>
      </c>
      <c r="CZ161" s="84"/>
      <c r="DA161" s="89">
        <f t="shared" si="520"/>
        <v>0</v>
      </c>
      <c r="DB161" s="84"/>
      <c r="DC161" s="84">
        <f>(DB161*$E161*$F161*$G161*$M161*$DC$11)</f>
        <v>0</v>
      </c>
      <c r="DD161" s="91"/>
      <c r="DE161" s="84">
        <f>(DD161*$E161*$F161*$G161*$M161*$DE$11)</f>
        <v>0</v>
      </c>
      <c r="DF161" s="84">
        <v>2</v>
      </c>
      <c r="DG161" s="84">
        <f>(DF161*$E161*$F161*$G161*$M161*$DG$11)</f>
        <v>149207.48639999999</v>
      </c>
      <c r="DH161" s="84"/>
      <c r="DI161" s="84">
        <f>(DH161*$E161*$F161*$G161*$N161*$DI$11)</f>
        <v>0</v>
      </c>
      <c r="DJ161" s="84">
        <v>5</v>
      </c>
      <c r="DK161" s="92">
        <f>(DJ161*$E161*$F161*$G161*$O161*$DK$11)</f>
        <v>570629.82149999996</v>
      </c>
      <c r="DL161" s="89"/>
      <c r="DM161" s="89"/>
      <c r="DN161" s="85">
        <f t="shared" si="521"/>
        <v>300</v>
      </c>
      <c r="DO161" s="85">
        <f t="shared" si="521"/>
        <v>21596451.446699999</v>
      </c>
    </row>
    <row r="162" spans="1:119" ht="15.75" customHeight="1" x14ac:dyDescent="0.25">
      <c r="A162" s="196">
        <v>19</v>
      </c>
      <c r="B162" s="214"/>
      <c r="C162" s="199"/>
      <c r="D162" s="214" t="s">
        <v>407</v>
      </c>
      <c r="E162" s="200">
        <v>25969</v>
      </c>
      <c r="F162" s="213">
        <v>4.26</v>
      </c>
      <c r="G162" s="207"/>
      <c r="H162" s="77"/>
      <c r="I162" s="77"/>
      <c r="J162" s="77"/>
      <c r="K162" s="208"/>
      <c r="L162" s="209">
        <v>1.4</v>
      </c>
      <c r="M162" s="209">
        <v>1.68</v>
      </c>
      <c r="N162" s="209">
        <v>2.23</v>
      </c>
      <c r="O162" s="210">
        <v>2.57</v>
      </c>
      <c r="P162" s="206">
        <f t="shared" ref="P162:AU162" si="522">SUM(P163:P241)</f>
        <v>1012</v>
      </c>
      <c r="Q162" s="206">
        <f t="shared" si="522"/>
        <v>211737330.16520858</v>
      </c>
      <c r="R162" s="206">
        <f t="shared" si="522"/>
        <v>34</v>
      </c>
      <c r="S162" s="206">
        <f t="shared" si="522"/>
        <v>4844662.3764000004</v>
      </c>
      <c r="T162" s="206">
        <f t="shared" si="522"/>
        <v>0</v>
      </c>
      <c r="U162" s="206">
        <f t="shared" si="522"/>
        <v>0</v>
      </c>
      <c r="V162" s="206">
        <f t="shared" si="522"/>
        <v>0</v>
      </c>
      <c r="W162" s="206">
        <f t="shared" si="522"/>
        <v>0</v>
      </c>
      <c r="X162" s="206">
        <f t="shared" si="522"/>
        <v>6349</v>
      </c>
      <c r="Y162" s="206">
        <f t="shared" si="522"/>
        <v>838949989.59356403</v>
      </c>
      <c r="Z162" s="206">
        <f t="shared" si="522"/>
        <v>0</v>
      </c>
      <c r="AA162" s="206">
        <f t="shared" si="522"/>
        <v>0</v>
      </c>
      <c r="AB162" s="206">
        <f t="shared" si="522"/>
        <v>0</v>
      </c>
      <c r="AC162" s="206">
        <f t="shared" si="522"/>
        <v>0</v>
      </c>
      <c r="AD162" s="206">
        <f t="shared" si="522"/>
        <v>0</v>
      </c>
      <c r="AE162" s="206">
        <f t="shared" si="522"/>
        <v>0</v>
      </c>
      <c r="AF162" s="206">
        <f t="shared" si="522"/>
        <v>102</v>
      </c>
      <c r="AG162" s="206">
        <f t="shared" si="522"/>
        <v>14960704.543399999</v>
      </c>
      <c r="AH162" s="206">
        <f t="shared" si="522"/>
        <v>0</v>
      </c>
      <c r="AI162" s="206">
        <f t="shared" si="522"/>
        <v>0</v>
      </c>
      <c r="AJ162" s="206">
        <f t="shared" si="522"/>
        <v>102</v>
      </c>
      <c r="AK162" s="206">
        <f t="shared" si="522"/>
        <v>8845088.1442000009</v>
      </c>
      <c r="AL162" s="206">
        <f t="shared" si="522"/>
        <v>97</v>
      </c>
      <c r="AM162" s="206">
        <f t="shared" si="522"/>
        <v>14021286.355999999</v>
      </c>
      <c r="AN162" s="206">
        <f t="shared" si="522"/>
        <v>0</v>
      </c>
      <c r="AO162" s="206">
        <f t="shared" si="522"/>
        <v>0</v>
      </c>
      <c r="AP162" s="206">
        <f t="shared" si="522"/>
        <v>0</v>
      </c>
      <c r="AQ162" s="206">
        <f t="shared" si="522"/>
        <v>0</v>
      </c>
      <c r="AR162" s="206">
        <f t="shared" si="522"/>
        <v>2590</v>
      </c>
      <c r="AS162" s="206">
        <f t="shared" si="522"/>
        <v>328258926.47877675</v>
      </c>
      <c r="AT162" s="206">
        <f t="shared" si="522"/>
        <v>0</v>
      </c>
      <c r="AU162" s="206">
        <f t="shared" si="522"/>
        <v>0</v>
      </c>
      <c r="AV162" s="206">
        <f t="shared" ref="AV162:CA162" si="523">SUM(AV163:AV241)</f>
        <v>0</v>
      </c>
      <c r="AW162" s="206">
        <f t="shared" si="523"/>
        <v>0</v>
      </c>
      <c r="AX162" s="206">
        <f t="shared" si="523"/>
        <v>0</v>
      </c>
      <c r="AY162" s="206">
        <f t="shared" si="523"/>
        <v>0</v>
      </c>
      <c r="AZ162" s="206">
        <f t="shared" si="523"/>
        <v>0</v>
      </c>
      <c r="BA162" s="206">
        <f t="shared" si="523"/>
        <v>0</v>
      </c>
      <c r="BB162" s="206">
        <f t="shared" si="523"/>
        <v>0</v>
      </c>
      <c r="BC162" s="206">
        <f t="shared" si="523"/>
        <v>0</v>
      </c>
      <c r="BD162" s="206">
        <f t="shared" si="523"/>
        <v>0</v>
      </c>
      <c r="BE162" s="206">
        <f t="shared" si="523"/>
        <v>0</v>
      </c>
      <c r="BF162" s="206">
        <f t="shared" si="523"/>
        <v>0</v>
      </c>
      <c r="BG162" s="206">
        <f t="shared" si="523"/>
        <v>0</v>
      </c>
      <c r="BH162" s="206">
        <f t="shared" si="523"/>
        <v>0</v>
      </c>
      <c r="BI162" s="206">
        <f t="shared" si="523"/>
        <v>0</v>
      </c>
      <c r="BJ162" s="206">
        <f t="shared" si="523"/>
        <v>0</v>
      </c>
      <c r="BK162" s="206">
        <f t="shared" si="523"/>
        <v>0</v>
      </c>
      <c r="BL162" s="206">
        <f t="shared" si="523"/>
        <v>0</v>
      </c>
      <c r="BM162" s="206">
        <f t="shared" si="523"/>
        <v>0</v>
      </c>
      <c r="BN162" s="206">
        <f t="shared" si="523"/>
        <v>0</v>
      </c>
      <c r="BO162" s="206">
        <f t="shared" si="523"/>
        <v>0</v>
      </c>
      <c r="BP162" s="206">
        <f t="shared" si="523"/>
        <v>0</v>
      </c>
      <c r="BQ162" s="206">
        <f t="shared" si="523"/>
        <v>0</v>
      </c>
      <c r="BR162" s="206">
        <f t="shared" si="523"/>
        <v>0</v>
      </c>
      <c r="BS162" s="206">
        <f t="shared" si="523"/>
        <v>0</v>
      </c>
      <c r="BT162" s="206">
        <f t="shared" si="523"/>
        <v>0</v>
      </c>
      <c r="BU162" s="206">
        <f t="shared" si="523"/>
        <v>0</v>
      </c>
      <c r="BV162" s="206">
        <f t="shared" si="523"/>
        <v>0</v>
      </c>
      <c r="BW162" s="206">
        <f t="shared" si="523"/>
        <v>0</v>
      </c>
      <c r="BX162" s="206">
        <f t="shared" si="523"/>
        <v>0</v>
      </c>
      <c r="BY162" s="206">
        <f t="shared" si="523"/>
        <v>0</v>
      </c>
      <c r="BZ162" s="206">
        <f t="shared" si="523"/>
        <v>0</v>
      </c>
      <c r="CA162" s="206">
        <f t="shared" si="523"/>
        <v>0</v>
      </c>
      <c r="CB162" s="206">
        <f t="shared" ref="CB162:DG162" si="524">SUM(CB163:CB241)</f>
        <v>0</v>
      </c>
      <c r="CC162" s="206">
        <f t="shared" si="524"/>
        <v>0</v>
      </c>
      <c r="CD162" s="206">
        <f t="shared" si="524"/>
        <v>0</v>
      </c>
      <c r="CE162" s="206">
        <f t="shared" si="524"/>
        <v>0</v>
      </c>
      <c r="CF162" s="206">
        <f t="shared" si="524"/>
        <v>0</v>
      </c>
      <c r="CG162" s="206">
        <f t="shared" si="524"/>
        <v>0</v>
      </c>
      <c r="CH162" s="206">
        <f t="shared" si="524"/>
        <v>0</v>
      </c>
      <c r="CI162" s="206">
        <f t="shared" si="524"/>
        <v>0</v>
      </c>
      <c r="CJ162" s="206">
        <f t="shared" si="524"/>
        <v>0</v>
      </c>
      <c r="CK162" s="206">
        <f t="shared" si="524"/>
        <v>0</v>
      </c>
      <c r="CL162" s="206">
        <f t="shared" si="524"/>
        <v>0</v>
      </c>
      <c r="CM162" s="206">
        <f t="shared" si="524"/>
        <v>0</v>
      </c>
      <c r="CN162" s="206">
        <f t="shared" si="524"/>
        <v>0</v>
      </c>
      <c r="CO162" s="206">
        <f t="shared" si="524"/>
        <v>0</v>
      </c>
      <c r="CP162" s="206">
        <f t="shared" si="524"/>
        <v>0</v>
      </c>
      <c r="CQ162" s="206">
        <f t="shared" si="524"/>
        <v>0</v>
      </c>
      <c r="CR162" s="206">
        <f t="shared" si="524"/>
        <v>0</v>
      </c>
      <c r="CS162" s="206">
        <f t="shared" si="524"/>
        <v>0</v>
      </c>
      <c r="CT162" s="206">
        <f t="shared" si="524"/>
        <v>0</v>
      </c>
      <c r="CU162" s="206">
        <f t="shared" si="524"/>
        <v>0</v>
      </c>
      <c r="CV162" s="206">
        <f t="shared" si="524"/>
        <v>0</v>
      </c>
      <c r="CW162" s="206">
        <f t="shared" si="524"/>
        <v>0</v>
      </c>
      <c r="CX162" s="206">
        <f t="shared" si="524"/>
        <v>0</v>
      </c>
      <c r="CY162" s="206">
        <f t="shared" si="524"/>
        <v>0</v>
      </c>
      <c r="CZ162" s="206">
        <f t="shared" si="524"/>
        <v>0</v>
      </c>
      <c r="DA162" s="206">
        <f t="shared" si="524"/>
        <v>0</v>
      </c>
      <c r="DB162" s="206">
        <f t="shared" si="524"/>
        <v>0</v>
      </c>
      <c r="DC162" s="206">
        <f t="shared" si="524"/>
        <v>0</v>
      </c>
      <c r="DD162" s="206">
        <f t="shared" si="524"/>
        <v>0</v>
      </c>
      <c r="DE162" s="206">
        <f t="shared" si="524"/>
        <v>0</v>
      </c>
      <c r="DF162" s="206">
        <f t="shared" si="524"/>
        <v>0</v>
      </c>
      <c r="DG162" s="206">
        <f t="shared" si="524"/>
        <v>0</v>
      </c>
      <c r="DH162" s="206">
        <f t="shared" ref="DH162:DO162" si="525">SUM(DH163:DH241)</f>
        <v>0</v>
      </c>
      <c r="DI162" s="206">
        <f t="shared" si="525"/>
        <v>0</v>
      </c>
      <c r="DJ162" s="206">
        <f t="shared" si="525"/>
        <v>0</v>
      </c>
      <c r="DK162" s="206">
        <f t="shared" si="525"/>
        <v>0</v>
      </c>
      <c r="DL162" s="206">
        <f t="shared" si="525"/>
        <v>0</v>
      </c>
      <c r="DM162" s="206">
        <f t="shared" si="525"/>
        <v>0</v>
      </c>
      <c r="DN162" s="206">
        <f t="shared" si="525"/>
        <v>10286</v>
      </c>
      <c r="DO162" s="206">
        <f t="shared" si="525"/>
        <v>1421617987.6575499</v>
      </c>
    </row>
    <row r="163" spans="1:119" ht="30" customHeight="1" x14ac:dyDescent="0.25">
      <c r="A163" s="73"/>
      <c r="B163" s="78">
        <v>131</v>
      </c>
      <c r="C163" s="79" t="s">
        <v>408</v>
      </c>
      <c r="D163" s="109" t="s">
        <v>409</v>
      </c>
      <c r="E163" s="74">
        <v>25969</v>
      </c>
      <c r="F163" s="82">
        <v>2.41</v>
      </c>
      <c r="G163" s="76">
        <v>1</v>
      </c>
      <c r="H163" s="77"/>
      <c r="I163" s="77"/>
      <c r="J163" s="77"/>
      <c r="K163" s="51"/>
      <c r="L163" s="82">
        <v>1.4</v>
      </c>
      <c r="M163" s="82">
        <v>1.68</v>
      </c>
      <c r="N163" s="82">
        <v>2.23</v>
      </c>
      <c r="O163" s="83">
        <v>2.57</v>
      </c>
      <c r="P163" s="84">
        <v>5</v>
      </c>
      <c r="Q163" s="84">
        <f t="shared" ref="Q163:Q188" si="526">(P163*$E163*$F163*$G163*$L163*$Q$11)</f>
        <v>481906.73300000001</v>
      </c>
      <c r="R163" s="84"/>
      <c r="S163" s="84">
        <f t="shared" ref="S163:S200" si="527">(R163*$E163*$F163*$G163*$L163*$S$11)</f>
        <v>0</v>
      </c>
      <c r="T163" s="84"/>
      <c r="U163" s="84">
        <f t="shared" ref="U163:U188" si="528">(T163*$E163*$F163*$G163*$L163*$U$11)</f>
        <v>0</v>
      </c>
      <c r="V163" s="84"/>
      <c r="W163" s="85">
        <f t="shared" ref="W163:W200" si="529">(V163*$E163*$F163*$G163*$L163*$W$11)</f>
        <v>0</v>
      </c>
      <c r="X163" s="84">
        <v>22</v>
      </c>
      <c r="Y163" s="84">
        <f t="shared" ref="Y163:Y188" si="530">(X163*$E163*$F163*$G163*$L163*$Y$11)</f>
        <v>2698677.7047999999</v>
      </c>
      <c r="Z163" s="84"/>
      <c r="AA163" s="84"/>
      <c r="AB163" s="84"/>
      <c r="AC163" s="84">
        <f t="shared" ref="AC163:AC188" si="531">(AB163*$E163*$F163*$G163*$L163*$AC$11)</f>
        <v>0</v>
      </c>
      <c r="AD163" s="84"/>
      <c r="AE163" s="84"/>
      <c r="AF163" s="84"/>
      <c r="AG163" s="84">
        <f t="shared" ref="AG163:AG188" si="532">(AF163*$E163*$F163*$G163*$L163*$AG$11)</f>
        <v>0</v>
      </c>
      <c r="AH163" s="84"/>
      <c r="AI163" s="84"/>
      <c r="AJ163" s="104"/>
      <c r="AK163" s="84">
        <f t="shared" ref="AK163:AK188" si="533">(AJ163*$E163*$F163*$G163*$L163*$AK$11)</f>
        <v>0</v>
      </c>
      <c r="AL163" s="84"/>
      <c r="AM163" s="85">
        <f t="shared" ref="AM163:AM200" si="534">(AL163*$E163*$F163*$G163*$L163*$AM$11)</f>
        <v>0</v>
      </c>
      <c r="AN163" s="84"/>
      <c r="AO163" s="84">
        <f t="shared" ref="AO163:AO200" si="535">(AN163*$E163*$F163*$G163*$L163*$AO$11)</f>
        <v>0</v>
      </c>
      <c r="AP163" s="84"/>
      <c r="AQ163" s="84">
        <f t="shared" ref="AQ163:AQ200" si="536">(AP163*$E163*$F163*$G163*$M163*$AQ$11)</f>
        <v>0</v>
      </c>
      <c r="AR163" s="90">
        <v>11</v>
      </c>
      <c r="AS163" s="84">
        <f t="shared" ref="AS163:AS188" si="537">(AR163*$E163*$F163*$G163*$M163*$AS$11)</f>
        <v>1619206.6228800002</v>
      </c>
      <c r="AT163" s="84"/>
      <c r="AU163" s="89">
        <f t="shared" ref="AU163:AU188" si="538">(AT163*$E163*$F163*$G163*$M163*$AU$11)</f>
        <v>0</v>
      </c>
      <c r="AV163" s="84"/>
      <c r="AW163" s="84">
        <f t="shared" ref="AW163:AW188" si="539">(AV163*$E163*$F163*$G163*$L163*$AW$11)</f>
        <v>0</v>
      </c>
      <c r="AX163" s="84">
        <v>0</v>
      </c>
      <c r="AY163" s="84">
        <f t="shared" ref="AY163:AY188" si="540">(AX163*$E163*$F163*$G163*$L163*$AY$11)</f>
        <v>0</v>
      </c>
      <c r="AZ163" s="84"/>
      <c r="BA163" s="84">
        <f t="shared" ref="BA163:BA200" si="541">(AZ163*$E163*$F163*$G163*$L163*$BA$11)</f>
        <v>0</v>
      </c>
      <c r="BB163" s="84"/>
      <c r="BC163" s="84">
        <f t="shared" ref="BC163:BC200" si="542">(BB163*$E163*$F163*$G163*$L163*$BC$11)</f>
        <v>0</v>
      </c>
      <c r="BD163" s="84"/>
      <c r="BE163" s="85">
        <f t="shared" ref="BE163:BE200" si="543">(BD163*$E163*$F163*$G163*$L163*$BE$11)</f>
        <v>0</v>
      </c>
      <c r="BF163" s="84"/>
      <c r="BG163" s="85">
        <f t="shared" ref="BG163:BG200" si="544">(BF163*$E163*$F163*$G163*$L163*$BG$11)</f>
        <v>0</v>
      </c>
      <c r="BH163" s="84"/>
      <c r="BI163" s="84">
        <f t="shared" ref="BI163:BI200" si="545">(BH163*$E163*$F163*$G163*$L163*$BI$11)</f>
        <v>0</v>
      </c>
      <c r="BJ163" s="84"/>
      <c r="BK163" s="84">
        <f t="shared" ref="BK163:BK200" si="546">(BJ163*$E163*$F163*$G163*$M163*$BK$11)</f>
        <v>0</v>
      </c>
      <c r="BL163" s="84"/>
      <c r="BM163" s="84">
        <f t="shared" ref="BM163:BM200" si="547">(BL163*$E163*$F163*$G163*$M163*$BM$11)</f>
        <v>0</v>
      </c>
      <c r="BN163" s="84"/>
      <c r="BO163" s="85">
        <f t="shared" ref="BO163:BO200" si="548">(BN163*$E163*$F163*$G163*$M163*$BO$11)</f>
        <v>0</v>
      </c>
      <c r="BP163" s="84"/>
      <c r="BQ163" s="84">
        <f t="shared" ref="BQ163:BQ200" si="549">(BP163*$E163*$F163*$G163*$M163*$BQ$11)</f>
        <v>0</v>
      </c>
      <c r="BR163" s="84"/>
      <c r="BS163" s="84">
        <f t="shared" ref="BS163:BS200" si="550">(BR163*$E163*$F163*$G163*$M163*$BS$11)</f>
        <v>0</v>
      </c>
      <c r="BT163" s="84"/>
      <c r="BU163" s="85">
        <f t="shared" ref="BU163:BU200" si="551">(BT163*$E163*$F163*$G163*$M163*$BU$11)</f>
        <v>0</v>
      </c>
      <c r="BV163" s="84"/>
      <c r="BW163" s="89">
        <f t="shared" ref="BW163:BW200" si="552">(BV163*$E163*$F163*$G163*$M163*$BW$11)</f>
        <v>0</v>
      </c>
      <c r="BX163" s="84"/>
      <c r="BY163" s="84">
        <f t="shared" ref="BY163:BY200" si="553">(BX163*$E163*$F163*$G163*$L163*$BY$11)</f>
        <v>0</v>
      </c>
      <c r="BZ163" s="84"/>
      <c r="CA163" s="84">
        <f t="shared" ref="CA163:CA200" si="554">(BZ163*$E163*$F163*$G163*$L163*$CA$11)</f>
        <v>0</v>
      </c>
      <c r="CB163" s="84"/>
      <c r="CC163" s="84">
        <f t="shared" ref="CC163:CC200" si="555">(CB163*$E163*$F163*$G163*$L163*$CC$11)</f>
        <v>0</v>
      </c>
      <c r="CD163" s="84"/>
      <c r="CE163" s="84">
        <f t="shared" ref="CE163:CE200" si="556">(CD163*$E163*$F163*$G163*$M163*$CE$11)</f>
        <v>0</v>
      </c>
      <c r="CF163" s="84"/>
      <c r="CG163" s="84"/>
      <c r="CH163" s="84"/>
      <c r="CI163" s="85">
        <f t="shared" ref="CI163:CI200" si="557">(CH163*$E163*$F163*$G163*$L163*$CI$11)</f>
        <v>0</v>
      </c>
      <c r="CJ163" s="84"/>
      <c r="CK163" s="85">
        <f t="shared" ref="CK163:CK200" si="558">(CJ163*$E163*$F163*$G163*$L163*$CK$11)</f>
        <v>0</v>
      </c>
      <c r="CL163" s="84"/>
      <c r="CM163" s="84">
        <f t="shared" ref="CM163:CM200" si="559">(CL163*$E163*$F163*$G163*$L163*$CM$11)</f>
        <v>0</v>
      </c>
      <c r="CN163" s="84"/>
      <c r="CO163" s="84">
        <f t="shared" ref="CO163:CO200" si="560">(CN163*$E163*$F163*$G163*$L163*$CO$11)</f>
        <v>0</v>
      </c>
      <c r="CP163" s="84"/>
      <c r="CQ163" s="84">
        <f t="shared" ref="CQ163:CQ200" si="561">(CP163*$E163*$F163*$G163*$L163*$CQ$11)</f>
        <v>0</v>
      </c>
      <c r="CR163" s="84"/>
      <c r="CS163" s="84">
        <f t="shared" ref="CS163:CS200" si="562">(CR163*$E163*$F163*$G163*$M163*$CS$11)</f>
        <v>0</v>
      </c>
      <c r="CT163" s="84"/>
      <c r="CU163" s="84">
        <f t="shared" ref="CU163:CU200" si="563">(CT163*$E163*$F163*$G163*$M163*$CU$11)</f>
        <v>0</v>
      </c>
      <c r="CV163" s="84"/>
      <c r="CW163" s="84">
        <f t="shared" ref="CW163:CW200" si="564">(CV163*$E163*$F163*$G163*$M163*$CW$11)</f>
        <v>0</v>
      </c>
      <c r="CX163" s="90"/>
      <c r="CY163" s="84">
        <f t="shared" ref="CY163:CY200" si="565">(CX163*$E163*$F163*$G163*$M163*$CY$11)</f>
        <v>0</v>
      </c>
      <c r="CZ163" s="84"/>
      <c r="DA163" s="89">
        <f t="shared" ref="DA163:DA188" si="566">(CZ163*$E163*$F163*$G163*$M163*DA$11)</f>
        <v>0</v>
      </c>
      <c r="DB163" s="84"/>
      <c r="DC163" s="84">
        <f t="shared" ref="DC163:DC200" si="567">(DB163*$E163*$F163*$G163*$M163*$DC$11)</f>
        <v>0</v>
      </c>
      <c r="DD163" s="91"/>
      <c r="DE163" s="84">
        <f t="shared" ref="DE163:DE200" si="568">(DD163*$E163*$F163*$G163*$M163*$DE$11)</f>
        <v>0</v>
      </c>
      <c r="DF163" s="84"/>
      <c r="DG163" s="84">
        <f t="shared" ref="DG163:DG200" si="569">(DF163*$E163*$F163*$G163*$M163*$DG$11)</f>
        <v>0</v>
      </c>
      <c r="DH163" s="84"/>
      <c r="DI163" s="84">
        <f t="shared" ref="DI163:DI200" si="570">(DH163*$E163*$F163*$G163*$N163*$DI$11)</f>
        <v>0</v>
      </c>
      <c r="DJ163" s="84"/>
      <c r="DK163" s="92">
        <f t="shared" ref="DK163:DK200" si="571">(DJ163*$E163*$F163*$G163*$O163*$DK$11)</f>
        <v>0</v>
      </c>
      <c r="DL163" s="89"/>
      <c r="DM163" s="89"/>
      <c r="DN163" s="85">
        <f t="shared" ref="DN163:DN194" si="572">SUM(P163,R163,T163,V163,X163,Z163,AB163,AD163,AF163,AH163,AJ163,AL163,AR163,AV163,AX163,CB163,AN163,BB163,BD163,BF163,CP163,BH163,BJ163,AP163,BN163,AT163,CR163,BP163,CT163,BR163,BT163,BV163,CD163,BX163,BZ163,CF163,CH163,CJ163,CL163,CN163,CV163,CX163,BL163,AZ163,CZ163,DB163,DD163,DF163,DH163,DJ163,DL163)</f>
        <v>38</v>
      </c>
      <c r="DO163" s="85">
        <f t="shared" ref="DO163:DO194" si="573">SUM(Q163,S163,U163,W163,Y163,AA163,AC163,AE163,AG163,AI163,AK163,AM163,AS163,AW163,AY163,CC163,AO163,BC163,BE163,BG163,CQ163,BI163,BK163,AQ163,BO163,AU163,CS163,BQ163,CU163,BS163,BU163,BW163,CE163,BY163,CA163,CG163,CI163,CK163,CM163,CO163,CW163,CY163,BM163,BA163,DA163,DC163,DE163,DG163,DI163,DK163,DM163)</f>
        <v>4799791.0606800001</v>
      </c>
    </row>
    <row r="164" spans="1:119" ht="30" customHeight="1" x14ac:dyDescent="0.25">
      <c r="A164" s="73"/>
      <c r="B164" s="78">
        <v>132</v>
      </c>
      <c r="C164" s="79" t="s">
        <v>410</v>
      </c>
      <c r="D164" s="109" t="s">
        <v>411</v>
      </c>
      <c r="E164" s="74">
        <v>25969</v>
      </c>
      <c r="F164" s="82">
        <v>4.0199999999999996</v>
      </c>
      <c r="G164" s="76">
        <v>1</v>
      </c>
      <c r="H164" s="77"/>
      <c r="I164" s="77"/>
      <c r="J164" s="77"/>
      <c r="K164" s="51"/>
      <c r="L164" s="82">
        <v>1.4</v>
      </c>
      <c r="M164" s="82">
        <v>1.68</v>
      </c>
      <c r="N164" s="82">
        <v>2.23</v>
      </c>
      <c r="O164" s="83">
        <v>2.57</v>
      </c>
      <c r="P164" s="84">
        <v>7</v>
      </c>
      <c r="Q164" s="84">
        <f t="shared" si="526"/>
        <v>1125382.1963999998</v>
      </c>
      <c r="R164" s="84"/>
      <c r="S164" s="84">
        <f t="shared" si="527"/>
        <v>0</v>
      </c>
      <c r="T164" s="84"/>
      <c r="U164" s="84">
        <f t="shared" si="528"/>
        <v>0</v>
      </c>
      <c r="V164" s="84"/>
      <c r="W164" s="85">
        <f t="shared" si="529"/>
        <v>0</v>
      </c>
      <c r="X164" s="84">
        <v>64</v>
      </c>
      <c r="Y164" s="84">
        <f t="shared" si="530"/>
        <v>13095356.467199998</v>
      </c>
      <c r="Z164" s="84"/>
      <c r="AA164" s="84"/>
      <c r="AB164" s="84"/>
      <c r="AC164" s="84">
        <f t="shared" si="531"/>
        <v>0</v>
      </c>
      <c r="AD164" s="84"/>
      <c r="AE164" s="84"/>
      <c r="AF164" s="84"/>
      <c r="AG164" s="84">
        <f t="shared" si="532"/>
        <v>0</v>
      </c>
      <c r="AH164" s="84"/>
      <c r="AI164" s="84"/>
      <c r="AJ164" s="104"/>
      <c r="AK164" s="84">
        <f t="shared" si="533"/>
        <v>0</v>
      </c>
      <c r="AL164" s="84">
        <v>10</v>
      </c>
      <c r="AM164" s="85">
        <f t="shared" si="534"/>
        <v>1607688.852</v>
      </c>
      <c r="AN164" s="84"/>
      <c r="AO164" s="84">
        <f t="shared" si="535"/>
        <v>0</v>
      </c>
      <c r="AP164" s="84"/>
      <c r="AQ164" s="84">
        <f t="shared" si="536"/>
        <v>0</v>
      </c>
      <c r="AR164" s="90">
        <v>20</v>
      </c>
      <c r="AS164" s="84">
        <f t="shared" si="537"/>
        <v>4910758.6751999995</v>
      </c>
      <c r="AT164" s="84"/>
      <c r="AU164" s="89">
        <f t="shared" si="538"/>
        <v>0</v>
      </c>
      <c r="AV164" s="84"/>
      <c r="AW164" s="84">
        <f t="shared" si="539"/>
        <v>0</v>
      </c>
      <c r="AX164" s="84"/>
      <c r="AY164" s="84">
        <f t="shared" si="540"/>
        <v>0</v>
      </c>
      <c r="AZ164" s="84"/>
      <c r="BA164" s="84">
        <f t="shared" si="541"/>
        <v>0</v>
      </c>
      <c r="BB164" s="84"/>
      <c r="BC164" s="84">
        <f t="shared" si="542"/>
        <v>0</v>
      </c>
      <c r="BD164" s="84"/>
      <c r="BE164" s="85">
        <f t="shared" si="543"/>
        <v>0</v>
      </c>
      <c r="BF164" s="84"/>
      <c r="BG164" s="85">
        <f t="shared" si="544"/>
        <v>0</v>
      </c>
      <c r="BH164" s="84"/>
      <c r="BI164" s="84">
        <f t="shared" si="545"/>
        <v>0</v>
      </c>
      <c r="BJ164" s="84"/>
      <c r="BK164" s="84">
        <f t="shared" si="546"/>
        <v>0</v>
      </c>
      <c r="BL164" s="84"/>
      <c r="BM164" s="84">
        <f t="shared" si="547"/>
        <v>0</v>
      </c>
      <c r="BN164" s="84"/>
      <c r="BO164" s="85">
        <f t="shared" si="548"/>
        <v>0</v>
      </c>
      <c r="BP164" s="84"/>
      <c r="BQ164" s="84">
        <f t="shared" si="549"/>
        <v>0</v>
      </c>
      <c r="BR164" s="84"/>
      <c r="BS164" s="84">
        <f t="shared" si="550"/>
        <v>0</v>
      </c>
      <c r="BT164" s="84"/>
      <c r="BU164" s="85">
        <f t="shared" si="551"/>
        <v>0</v>
      </c>
      <c r="BV164" s="84"/>
      <c r="BW164" s="89">
        <f t="shared" si="552"/>
        <v>0</v>
      </c>
      <c r="BX164" s="84"/>
      <c r="BY164" s="84">
        <f t="shared" si="553"/>
        <v>0</v>
      </c>
      <c r="BZ164" s="84"/>
      <c r="CA164" s="84">
        <f t="shared" si="554"/>
        <v>0</v>
      </c>
      <c r="CB164" s="84"/>
      <c r="CC164" s="84">
        <f t="shared" si="555"/>
        <v>0</v>
      </c>
      <c r="CD164" s="84"/>
      <c r="CE164" s="84">
        <f t="shared" si="556"/>
        <v>0</v>
      </c>
      <c r="CF164" s="84"/>
      <c r="CG164" s="84"/>
      <c r="CH164" s="84"/>
      <c r="CI164" s="85">
        <f t="shared" si="557"/>
        <v>0</v>
      </c>
      <c r="CJ164" s="84"/>
      <c r="CK164" s="85">
        <f t="shared" si="558"/>
        <v>0</v>
      </c>
      <c r="CL164" s="84"/>
      <c r="CM164" s="84">
        <f t="shared" si="559"/>
        <v>0</v>
      </c>
      <c r="CN164" s="84"/>
      <c r="CO164" s="84">
        <f t="shared" si="560"/>
        <v>0</v>
      </c>
      <c r="CP164" s="84"/>
      <c r="CQ164" s="84">
        <f t="shared" si="561"/>
        <v>0</v>
      </c>
      <c r="CR164" s="84"/>
      <c r="CS164" s="84">
        <f t="shared" si="562"/>
        <v>0</v>
      </c>
      <c r="CT164" s="84"/>
      <c r="CU164" s="84">
        <f t="shared" si="563"/>
        <v>0</v>
      </c>
      <c r="CV164" s="84"/>
      <c r="CW164" s="84">
        <f t="shared" si="564"/>
        <v>0</v>
      </c>
      <c r="CX164" s="90"/>
      <c r="CY164" s="84">
        <f t="shared" si="565"/>
        <v>0</v>
      </c>
      <c r="CZ164" s="84"/>
      <c r="DA164" s="89">
        <f t="shared" si="566"/>
        <v>0</v>
      </c>
      <c r="DB164" s="84"/>
      <c r="DC164" s="84">
        <f t="shared" si="567"/>
        <v>0</v>
      </c>
      <c r="DD164" s="91"/>
      <c r="DE164" s="84">
        <f t="shared" si="568"/>
        <v>0</v>
      </c>
      <c r="DF164" s="84"/>
      <c r="DG164" s="84">
        <f t="shared" si="569"/>
        <v>0</v>
      </c>
      <c r="DH164" s="84"/>
      <c r="DI164" s="84">
        <f t="shared" si="570"/>
        <v>0</v>
      </c>
      <c r="DJ164" s="84"/>
      <c r="DK164" s="92">
        <f t="shared" si="571"/>
        <v>0</v>
      </c>
      <c r="DL164" s="89"/>
      <c r="DM164" s="89"/>
      <c r="DN164" s="85">
        <f t="shared" si="572"/>
        <v>101</v>
      </c>
      <c r="DO164" s="85">
        <f t="shared" si="573"/>
        <v>20739186.190799996</v>
      </c>
    </row>
    <row r="165" spans="1:119" ht="30" customHeight="1" x14ac:dyDescent="0.25">
      <c r="A165" s="73"/>
      <c r="B165" s="78">
        <v>133</v>
      </c>
      <c r="C165" s="79" t="s">
        <v>412</v>
      </c>
      <c r="D165" s="109" t="s">
        <v>413</v>
      </c>
      <c r="E165" s="74">
        <v>25969</v>
      </c>
      <c r="F165" s="82">
        <v>4.8899999999999997</v>
      </c>
      <c r="G165" s="76">
        <v>1</v>
      </c>
      <c r="H165" s="77"/>
      <c r="I165" s="77"/>
      <c r="J165" s="77"/>
      <c r="K165" s="51"/>
      <c r="L165" s="82">
        <v>1.4</v>
      </c>
      <c r="M165" s="82">
        <v>1.68</v>
      </c>
      <c r="N165" s="82">
        <v>2.23</v>
      </c>
      <c r="O165" s="83">
        <v>2.57</v>
      </c>
      <c r="P165" s="84">
        <v>0</v>
      </c>
      <c r="Q165" s="84">
        <f t="shared" si="526"/>
        <v>0</v>
      </c>
      <c r="R165" s="84"/>
      <c r="S165" s="84">
        <f t="shared" si="527"/>
        <v>0</v>
      </c>
      <c r="T165" s="84"/>
      <c r="U165" s="84">
        <f t="shared" si="528"/>
        <v>0</v>
      </c>
      <c r="V165" s="84"/>
      <c r="W165" s="85">
        <f t="shared" si="529"/>
        <v>0</v>
      </c>
      <c r="X165" s="84">
        <v>116</v>
      </c>
      <c r="Y165" s="84">
        <f t="shared" si="530"/>
        <v>28872084.897599995</v>
      </c>
      <c r="Z165" s="84"/>
      <c r="AA165" s="84"/>
      <c r="AB165" s="84"/>
      <c r="AC165" s="84">
        <f t="shared" si="531"/>
        <v>0</v>
      </c>
      <c r="AD165" s="84"/>
      <c r="AE165" s="84"/>
      <c r="AF165" s="84"/>
      <c r="AG165" s="84">
        <f t="shared" si="532"/>
        <v>0</v>
      </c>
      <c r="AH165" s="84"/>
      <c r="AI165" s="84"/>
      <c r="AJ165" s="104"/>
      <c r="AK165" s="84">
        <f t="shared" si="533"/>
        <v>0</v>
      </c>
      <c r="AL165" s="84"/>
      <c r="AM165" s="85">
        <f t="shared" si="534"/>
        <v>0</v>
      </c>
      <c r="AN165" s="84"/>
      <c r="AO165" s="84">
        <f t="shared" si="535"/>
        <v>0</v>
      </c>
      <c r="AP165" s="84"/>
      <c r="AQ165" s="84">
        <f t="shared" si="536"/>
        <v>0</v>
      </c>
      <c r="AR165" s="88">
        <v>4</v>
      </c>
      <c r="AS165" s="84">
        <f t="shared" si="537"/>
        <v>1194706.9612799997</v>
      </c>
      <c r="AT165" s="84"/>
      <c r="AU165" s="89">
        <f t="shared" si="538"/>
        <v>0</v>
      </c>
      <c r="AV165" s="84"/>
      <c r="AW165" s="84">
        <f t="shared" si="539"/>
        <v>0</v>
      </c>
      <c r="AX165" s="84"/>
      <c r="AY165" s="84">
        <f t="shared" si="540"/>
        <v>0</v>
      </c>
      <c r="AZ165" s="84"/>
      <c r="BA165" s="84">
        <f t="shared" si="541"/>
        <v>0</v>
      </c>
      <c r="BB165" s="84"/>
      <c r="BC165" s="84">
        <f t="shared" si="542"/>
        <v>0</v>
      </c>
      <c r="BD165" s="84"/>
      <c r="BE165" s="85">
        <f t="shared" si="543"/>
        <v>0</v>
      </c>
      <c r="BF165" s="84"/>
      <c r="BG165" s="85">
        <f t="shared" si="544"/>
        <v>0</v>
      </c>
      <c r="BH165" s="84"/>
      <c r="BI165" s="84">
        <f t="shared" si="545"/>
        <v>0</v>
      </c>
      <c r="BJ165" s="84"/>
      <c r="BK165" s="84">
        <f t="shared" si="546"/>
        <v>0</v>
      </c>
      <c r="BL165" s="84"/>
      <c r="BM165" s="84">
        <f t="shared" si="547"/>
        <v>0</v>
      </c>
      <c r="BN165" s="84"/>
      <c r="BO165" s="85">
        <f t="shared" si="548"/>
        <v>0</v>
      </c>
      <c r="BP165" s="84"/>
      <c r="BQ165" s="84">
        <f t="shared" si="549"/>
        <v>0</v>
      </c>
      <c r="BR165" s="84"/>
      <c r="BS165" s="84">
        <f t="shared" si="550"/>
        <v>0</v>
      </c>
      <c r="BT165" s="84"/>
      <c r="BU165" s="85">
        <f t="shared" si="551"/>
        <v>0</v>
      </c>
      <c r="BV165" s="84"/>
      <c r="BW165" s="89">
        <f t="shared" si="552"/>
        <v>0</v>
      </c>
      <c r="BX165" s="84"/>
      <c r="BY165" s="84">
        <f t="shared" si="553"/>
        <v>0</v>
      </c>
      <c r="BZ165" s="84"/>
      <c r="CA165" s="84">
        <f t="shared" si="554"/>
        <v>0</v>
      </c>
      <c r="CB165" s="84"/>
      <c r="CC165" s="84">
        <f t="shared" si="555"/>
        <v>0</v>
      </c>
      <c r="CD165" s="84"/>
      <c r="CE165" s="84">
        <f t="shared" si="556"/>
        <v>0</v>
      </c>
      <c r="CF165" s="84"/>
      <c r="CG165" s="84"/>
      <c r="CH165" s="84"/>
      <c r="CI165" s="85">
        <f t="shared" si="557"/>
        <v>0</v>
      </c>
      <c r="CJ165" s="84"/>
      <c r="CK165" s="85">
        <f t="shared" si="558"/>
        <v>0</v>
      </c>
      <c r="CL165" s="84"/>
      <c r="CM165" s="84">
        <f t="shared" si="559"/>
        <v>0</v>
      </c>
      <c r="CN165" s="84"/>
      <c r="CO165" s="84">
        <f t="shared" si="560"/>
        <v>0</v>
      </c>
      <c r="CP165" s="84"/>
      <c r="CQ165" s="84">
        <f t="shared" si="561"/>
        <v>0</v>
      </c>
      <c r="CR165" s="84"/>
      <c r="CS165" s="84">
        <f t="shared" si="562"/>
        <v>0</v>
      </c>
      <c r="CT165" s="84"/>
      <c r="CU165" s="84">
        <f t="shared" si="563"/>
        <v>0</v>
      </c>
      <c r="CV165" s="84"/>
      <c r="CW165" s="84">
        <f t="shared" si="564"/>
        <v>0</v>
      </c>
      <c r="CX165" s="90"/>
      <c r="CY165" s="84">
        <f t="shared" si="565"/>
        <v>0</v>
      </c>
      <c r="CZ165" s="84"/>
      <c r="DA165" s="89">
        <f t="shared" si="566"/>
        <v>0</v>
      </c>
      <c r="DB165" s="84"/>
      <c r="DC165" s="84">
        <f t="shared" si="567"/>
        <v>0</v>
      </c>
      <c r="DD165" s="91"/>
      <c r="DE165" s="84">
        <f t="shared" si="568"/>
        <v>0</v>
      </c>
      <c r="DF165" s="84"/>
      <c r="DG165" s="84">
        <f t="shared" si="569"/>
        <v>0</v>
      </c>
      <c r="DH165" s="84"/>
      <c r="DI165" s="84">
        <f t="shared" si="570"/>
        <v>0</v>
      </c>
      <c r="DJ165" s="84"/>
      <c r="DK165" s="92">
        <f t="shared" si="571"/>
        <v>0</v>
      </c>
      <c r="DL165" s="89"/>
      <c r="DM165" s="89"/>
      <c r="DN165" s="85">
        <f t="shared" si="572"/>
        <v>120</v>
      </c>
      <c r="DO165" s="85">
        <f t="shared" si="573"/>
        <v>30066791.858879995</v>
      </c>
    </row>
    <row r="166" spans="1:119" s="5" customFormat="1" ht="30" customHeight="1" x14ac:dyDescent="0.25">
      <c r="A166" s="73"/>
      <c r="B166" s="78">
        <v>134</v>
      </c>
      <c r="C166" s="79" t="s">
        <v>414</v>
      </c>
      <c r="D166" s="109" t="s">
        <v>415</v>
      </c>
      <c r="E166" s="74">
        <v>25969</v>
      </c>
      <c r="F166" s="82">
        <v>3.05</v>
      </c>
      <c r="G166" s="76">
        <v>1</v>
      </c>
      <c r="H166" s="77"/>
      <c r="I166" s="77"/>
      <c r="J166" s="77"/>
      <c r="K166" s="51"/>
      <c r="L166" s="82">
        <v>1.4</v>
      </c>
      <c r="M166" s="82">
        <v>1.68</v>
      </c>
      <c r="N166" s="82">
        <v>2.23</v>
      </c>
      <c r="O166" s="83">
        <v>2.57</v>
      </c>
      <c r="P166" s="84">
        <v>2</v>
      </c>
      <c r="Q166" s="84">
        <f t="shared" si="526"/>
        <v>243952.78599999999</v>
      </c>
      <c r="R166" s="84">
        <v>11</v>
      </c>
      <c r="S166" s="84">
        <f t="shared" si="527"/>
        <v>1341740.3230000001</v>
      </c>
      <c r="T166" s="84"/>
      <c r="U166" s="84">
        <f t="shared" si="528"/>
        <v>0</v>
      </c>
      <c r="V166" s="84"/>
      <c r="W166" s="85">
        <f t="shared" si="529"/>
        <v>0</v>
      </c>
      <c r="X166" s="84">
        <v>38</v>
      </c>
      <c r="Y166" s="84">
        <f t="shared" si="530"/>
        <v>5899221.9159999993</v>
      </c>
      <c r="Z166" s="84"/>
      <c r="AA166" s="84"/>
      <c r="AB166" s="84"/>
      <c r="AC166" s="84">
        <f t="shared" si="531"/>
        <v>0</v>
      </c>
      <c r="AD166" s="108"/>
      <c r="AE166" s="84"/>
      <c r="AF166" s="84">
        <v>8</v>
      </c>
      <c r="AG166" s="84">
        <f t="shared" si="532"/>
        <v>975811.14399999997</v>
      </c>
      <c r="AH166" s="108"/>
      <c r="AI166" s="84"/>
      <c r="AJ166" s="104"/>
      <c r="AK166" s="84">
        <f t="shared" si="533"/>
        <v>0</v>
      </c>
      <c r="AL166" s="84">
        <v>22</v>
      </c>
      <c r="AM166" s="85">
        <f t="shared" si="534"/>
        <v>2683480.6460000002</v>
      </c>
      <c r="AN166" s="84"/>
      <c r="AO166" s="84">
        <f t="shared" si="535"/>
        <v>0</v>
      </c>
      <c r="AP166" s="84"/>
      <c r="AQ166" s="84">
        <f t="shared" si="536"/>
        <v>0</v>
      </c>
      <c r="AR166" s="90">
        <v>25</v>
      </c>
      <c r="AS166" s="84">
        <f t="shared" si="537"/>
        <v>4657280.46</v>
      </c>
      <c r="AT166" s="108"/>
      <c r="AU166" s="89">
        <f t="shared" si="538"/>
        <v>0</v>
      </c>
      <c r="AV166" s="108"/>
      <c r="AW166" s="84">
        <f t="shared" si="539"/>
        <v>0</v>
      </c>
      <c r="AX166" s="84">
        <v>0</v>
      </c>
      <c r="AY166" s="84">
        <f t="shared" si="540"/>
        <v>0</v>
      </c>
      <c r="AZ166" s="84"/>
      <c r="BA166" s="84">
        <f t="shared" si="541"/>
        <v>0</v>
      </c>
      <c r="BB166" s="108"/>
      <c r="BC166" s="84">
        <f t="shared" si="542"/>
        <v>0</v>
      </c>
      <c r="BD166" s="108"/>
      <c r="BE166" s="85">
        <f t="shared" si="543"/>
        <v>0</v>
      </c>
      <c r="BF166" s="108"/>
      <c r="BG166" s="85">
        <f t="shared" si="544"/>
        <v>0</v>
      </c>
      <c r="BH166" s="108"/>
      <c r="BI166" s="84">
        <f t="shared" si="545"/>
        <v>0</v>
      </c>
      <c r="BJ166" s="84"/>
      <c r="BK166" s="84">
        <f t="shared" si="546"/>
        <v>0</v>
      </c>
      <c r="BL166" s="108"/>
      <c r="BM166" s="84">
        <f t="shared" si="547"/>
        <v>0</v>
      </c>
      <c r="BN166" s="108"/>
      <c r="BO166" s="85">
        <f t="shared" si="548"/>
        <v>0</v>
      </c>
      <c r="BP166" s="108"/>
      <c r="BQ166" s="84">
        <f t="shared" si="549"/>
        <v>0</v>
      </c>
      <c r="BR166" s="108"/>
      <c r="BS166" s="84">
        <f t="shared" si="550"/>
        <v>0</v>
      </c>
      <c r="BT166" s="84"/>
      <c r="BU166" s="85">
        <f t="shared" si="551"/>
        <v>0</v>
      </c>
      <c r="BV166" s="84"/>
      <c r="BW166" s="89">
        <f t="shared" si="552"/>
        <v>0</v>
      </c>
      <c r="BX166" s="108"/>
      <c r="BY166" s="84">
        <f t="shared" si="553"/>
        <v>0</v>
      </c>
      <c r="BZ166" s="108"/>
      <c r="CA166" s="84">
        <f t="shared" si="554"/>
        <v>0</v>
      </c>
      <c r="CB166" s="108"/>
      <c r="CC166" s="84">
        <f t="shared" si="555"/>
        <v>0</v>
      </c>
      <c r="CD166" s="108"/>
      <c r="CE166" s="84">
        <f t="shared" si="556"/>
        <v>0</v>
      </c>
      <c r="CF166" s="108"/>
      <c r="CG166" s="84"/>
      <c r="CH166" s="108"/>
      <c r="CI166" s="85">
        <f t="shared" si="557"/>
        <v>0</v>
      </c>
      <c r="CJ166" s="108"/>
      <c r="CK166" s="85">
        <f t="shared" si="558"/>
        <v>0</v>
      </c>
      <c r="CL166" s="108"/>
      <c r="CM166" s="84">
        <f t="shared" si="559"/>
        <v>0</v>
      </c>
      <c r="CN166" s="84"/>
      <c r="CO166" s="84">
        <f t="shared" si="560"/>
        <v>0</v>
      </c>
      <c r="CP166" s="108"/>
      <c r="CQ166" s="84">
        <f t="shared" si="561"/>
        <v>0</v>
      </c>
      <c r="CR166" s="108"/>
      <c r="CS166" s="84">
        <f t="shared" si="562"/>
        <v>0</v>
      </c>
      <c r="CT166" s="108"/>
      <c r="CU166" s="84">
        <f t="shared" si="563"/>
        <v>0</v>
      </c>
      <c r="CV166" s="108"/>
      <c r="CW166" s="84">
        <f t="shared" si="564"/>
        <v>0</v>
      </c>
      <c r="CX166" s="90"/>
      <c r="CY166" s="84">
        <f t="shared" si="565"/>
        <v>0</v>
      </c>
      <c r="CZ166" s="108"/>
      <c r="DA166" s="89">
        <f t="shared" si="566"/>
        <v>0</v>
      </c>
      <c r="DB166" s="108"/>
      <c r="DC166" s="84">
        <f t="shared" si="567"/>
        <v>0</v>
      </c>
      <c r="DD166" s="148"/>
      <c r="DE166" s="84">
        <f t="shared" si="568"/>
        <v>0</v>
      </c>
      <c r="DF166" s="84"/>
      <c r="DG166" s="84">
        <f t="shared" si="569"/>
        <v>0</v>
      </c>
      <c r="DH166" s="108"/>
      <c r="DI166" s="84">
        <f t="shared" si="570"/>
        <v>0</v>
      </c>
      <c r="DJ166" s="108"/>
      <c r="DK166" s="92">
        <f t="shared" si="571"/>
        <v>0</v>
      </c>
      <c r="DL166" s="89"/>
      <c r="DM166" s="89"/>
      <c r="DN166" s="85">
        <f t="shared" si="572"/>
        <v>106</v>
      </c>
      <c r="DO166" s="85">
        <f t="shared" si="573"/>
        <v>15801487.274999999</v>
      </c>
    </row>
    <row r="167" spans="1:119" s="5" customFormat="1" ht="30" customHeight="1" x14ac:dyDescent="0.25">
      <c r="A167" s="73"/>
      <c r="B167" s="78">
        <v>135</v>
      </c>
      <c r="C167" s="79" t="s">
        <v>416</v>
      </c>
      <c r="D167" s="109" t="s">
        <v>417</v>
      </c>
      <c r="E167" s="74">
        <v>25969</v>
      </c>
      <c r="F167" s="82">
        <v>5.31</v>
      </c>
      <c r="G167" s="76">
        <v>1</v>
      </c>
      <c r="H167" s="77"/>
      <c r="I167" s="77"/>
      <c r="J167" s="77"/>
      <c r="K167" s="51"/>
      <c r="L167" s="82">
        <v>1.4</v>
      </c>
      <c r="M167" s="82">
        <v>1.68</v>
      </c>
      <c r="N167" s="82">
        <v>2.23</v>
      </c>
      <c r="O167" s="83">
        <v>2.57</v>
      </c>
      <c r="P167" s="84">
        <v>15</v>
      </c>
      <c r="Q167" s="84">
        <f t="shared" si="526"/>
        <v>3185383.5089999996</v>
      </c>
      <c r="R167" s="84">
        <v>8</v>
      </c>
      <c r="S167" s="84">
        <f t="shared" si="527"/>
        <v>1698871.2047999999</v>
      </c>
      <c r="T167" s="84"/>
      <c r="U167" s="84">
        <f t="shared" si="528"/>
        <v>0</v>
      </c>
      <c r="V167" s="84"/>
      <c r="W167" s="85">
        <f t="shared" si="529"/>
        <v>0</v>
      </c>
      <c r="X167" s="84">
        <v>130</v>
      </c>
      <c r="Y167" s="84">
        <f t="shared" si="530"/>
        <v>35135745.371999994</v>
      </c>
      <c r="Z167" s="84"/>
      <c r="AA167" s="84"/>
      <c r="AB167" s="84"/>
      <c r="AC167" s="84">
        <f t="shared" si="531"/>
        <v>0</v>
      </c>
      <c r="AD167" s="108"/>
      <c r="AE167" s="84"/>
      <c r="AF167" s="84">
        <v>15</v>
      </c>
      <c r="AG167" s="84">
        <f t="shared" si="532"/>
        <v>3185383.5089999996</v>
      </c>
      <c r="AH167" s="108"/>
      <c r="AI167" s="84"/>
      <c r="AJ167" s="104"/>
      <c r="AK167" s="84">
        <f t="shared" si="533"/>
        <v>0</v>
      </c>
      <c r="AL167" s="84">
        <v>24</v>
      </c>
      <c r="AM167" s="85">
        <f t="shared" si="534"/>
        <v>5096613.6143999994</v>
      </c>
      <c r="AN167" s="84"/>
      <c r="AO167" s="84">
        <f t="shared" si="535"/>
        <v>0</v>
      </c>
      <c r="AP167" s="84"/>
      <c r="AQ167" s="84">
        <f t="shared" si="536"/>
        <v>0</v>
      </c>
      <c r="AR167" s="90">
        <v>69</v>
      </c>
      <c r="AS167" s="84">
        <f t="shared" si="537"/>
        <v>22378767.05232</v>
      </c>
      <c r="AT167" s="108"/>
      <c r="AU167" s="89">
        <f t="shared" si="538"/>
        <v>0</v>
      </c>
      <c r="AV167" s="108"/>
      <c r="AW167" s="84">
        <f t="shared" si="539"/>
        <v>0</v>
      </c>
      <c r="AX167" s="108"/>
      <c r="AY167" s="84">
        <f t="shared" si="540"/>
        <v>0</v>
      </c>
      <c r="AZ167" s="84"/>
      <c r="BA167" s="84">
        <f t="shared" si="541"/>
        <v>0</v>
      </c>
      <c r="BB167" s="108"/>
      <c r="BC167" s="84">
        <f t="shared" si="542"/>
        <v>0</v>
      </c>
      <c r="BD167" s="108"/>
      <c r="BE167" s="85">
        <f t="shared" si="543"/>
        <v>0</v>
      </c>
      <c r="BF167" s="108"/>
      <c r="BG167" s="85">
        <f t="shared" si="544"/>
        <v>0</v>
      </c>
      <c r="BH167" s="108"/>
      <c r="BI167" s="84">
        <f t="shared" si="545"/>
        <v>0</v>
      </c>
      <c r="BJ167" s="84"/>
      <c r="BK167" s="84">
        <f t="shared" si="546"/>
        <v>0</v>
      </c>
      <c r="BL167" s="108"/>
      <c r="BM167" s="84">
        <f t="shared" si="547"/>
        <v>0</v>
      </c>
      <c r="BN167" s="108"/>
      <c r="BO167" s="85">
        <f t="shared" si="548"/>
        <v>0</v>
      </c>
      <c r="BP167" s="108"/>
      <c r="BQ167" s="84">
        <f t="shared" si="549"/>
        <v>0</v>
      </c>
      <c r="BR167" s="108"/>
      <c r="BS167" s="84">
        <f t="shared" si="550"/>
        <v>0</v>
      </c>
      <c r="BT167" s="84"/>
      <c r="BU167" s="85">
        <f t="shared" si="551"/>
        <v>0</v>
      </c>
      <c r="BV167" s="84"/>
      <c r="BW167" s="89">
        <f t="shared" si="552"/>
        <v>0</v>
      </c>
      <c r="BX167" s="108"/>
      <c r="BY167" s="84">
        <f t="shared" si="553"/>
        <v>0</v>
      </c>
      <c r="BZ167" s="108"/>
      <c r="CA167" s="84">
        <f t="shared" si="554"/>
        <v>0</v>
      </c>
      <c r="CB167" s="108"/>
      <c r="CC167" s="84">
        <f t="shared" si="555"/>
        <v>0</v>
      </c>
      <c r="CD167" s="108"/>
      <c r="CE167" s="84">
        <f t="shared" si="556"/>
        <v>0</v>
      </c>
      <c r="CF167" s="108"/>
      <c r="CG167" s="84"/>
      <c r="CH167" s="108"/>
      <c r="CI167" s="85">
        <f t="shared" si="557"/>
        <v>0</v>
      </c>
      <c r="CJ167" s="108"/>
      <c r="CK167" s="85">
        <f t="shared" si="558"/>
        <v>0</v>
      </c>
      <c r="CL167" s="84"/>
      <c r="CM167" s="84">
        <f t="shared" si="559"/>
        <v>0</v>
      </c>
      <c r="CN167" s="84"/>
      <c r="CO167" s="84">
        <f t="shared" si="560"/>
        <v>0</v>
      </c>
      <c r="CP167" s="108"/>
      <c r="CQ167" s="84">
        <f t="shared" si="561"/>
        <v>0</v>
      </c>
      <c r="CR167" s="84"/>
      <c r="CS167" s="84">
        <f t="shared" si="562"/>
        <v>0</v>
      </c>
      <c r="CT167" s="108"/>
      <c r="CU167" s="84">
        <f t="shared" si="563"/>
        <v>0</v>
      </c>
      <c r="CV167" s="108"/>
      <c r="CW167" s="84">
        <f t="shared" si="564"/>
        <v>0</v>
      </c>
      <c r="CX167" s="90"/>
      <c r="CY167" s="84">
        <f t="shared" si="565"/>
        <v>0</v>
      </c>
      <c r="CZ167" s="108"/>
      <c r="DA167" s="89">
        <f t="shared" si="566"/>
        <v>0</v>
      </c>
      <c r="DB167" s="108"/>
      <c r="DC167" s="84">
        <f t="shared" si="567"/>
        <v>0</v>
      </c>
      <c r="DD167" s="148"/>
      <c r="DE167" s="84">
        <f t="shared" si="568"/>
        <v>0</v>
      </c>
      <c r="DF167" s="84"/>
      <c r="DG167" s="84">
        <f t="shared" si="569"/>
        <v>0</v>
      </c>
      <c r="DH167" s="108"/>
      <c r="DI167" s="84">
        <f t="shared" si="570"/>
        <v>0</v>
      </c>
      <c r="DJ167" s="108"/>
      <c r="DK167" s="92">
        <f t="shared" si="571"/>
        <v>0</v>
      </c>
      <c r="DL167" s="89"/>
      <c r="DM167" s="89"/>
      <c r="DN167" s="85">
        <f t="shared" si="572"/>
        <v>261</v>
      </c>
      <c r="DO167" s="85">
        <f t="shared" si="573"/>
        <v>70680764.261519998</v>
      </c>
    </row>
    <row r="168" spans="1:119" ht="45" customHeight="1" x14ac:dyDescent="0.25">
      <c r="A168" s="73"/>
      <c r="B168" s="78">
        <v>136</v>
      </c>
      <c r="C168" s="79" t="s">
        <v>418</v>
      </c>
      <c r="D168" s="109" t="s">
        <v>419</v>
      </c>
      <c r="E168" s="74">
        <v>25969</v>
      </c>
      <c r="F168" s="81">
        <v>1.66</v>
      </c>
      <c r="G168" s="76">
        <v>1</v>
      </c>
      <c r="H168" s="77"/>
      <c r="I168" s="77"/>
      <c r="J168" s="77"/>
      <c r="K168" s="51"/>
      <c r="L168" s="82">
        <v>1.4</v>
      </c>
      <c r="M168" s="82">
        <v>1.68</v>
      </c>
      <c r="N168" s="82">
        <v>2.23</v>
      </c>
      <c r="O168" s="83">
        <v>2.57</v>
      </c>
      <c r="P168" s="84">
        <v>0</v>
      </c>
      <c r="Q168" s="84">
        <f t="shared" si="526"/>
        <v>0</v>
      </c>
      <c r="R168" s="84"/>
      <c r="S168" s="84">
        <f t="shared" si="527"/>
        <v>0</v>
      </c>
      <c r="T168" s="84"/>
      <c r="U168" s="84">
        <f t="shared" si="528"/>
        <v>0</v>
      </c>
      <c r="V168" s="84"/>
      <c r="W168" s="85">
        <f t="shared" si="529"/>
        <v>0</v>
      </c>
      <c r="X168" s="84">
        <v>3</v>
      </c>
      <c r="Y168" s="84">
        <f t="shared" si="530"/>
        <v>253478.21519999998</v>
      </c>
      <c r="Z168" s="84"/>
      <c r="AA168" s="84"/>
      <c r="AB168" s="84"/>
      <c r="AC168" s="84">
        <f t="shared" si="531"/>
        <v>0</v>
      </c>
      <c r="AD168" s="84"/>
      <c r="AE168" s="84"/>
      <c r="AF168" s="84">
        <v>2</v>
      </c>
      <c r="AG168" s="84">
        <f t="shared" si="532"/>
        <v>132774.30319999999</v>
      </c>
      <c r="AH168" s="84"/>
      <c r="AI168" s="84"/>
      <c r="AJ168" s="104"/>
      <c r="AK168" s="84">
        <f t="shared" si="533"/>
        <v>0</v>
      </c>
      <c r="AL168" s="84">
        <v>8</v>
      </c>
      <c r="AM168" s="85">
        <f t="shared" si="534"/>
        <v>531097.21279999998</v>
      </c>
      <c r="AN168" s="84"/>
      <c r="AO168" s="84">
        <f t="shared" si="535"/>
        <v>0</v>
      </c>
      <c r="AP168" s="84"/>
      <c r="AQ168" s="84">
        <f t="shared" si="536"/>
        <v>0</v>
      </c>
      <c r="AR168" s="88"/>
      <c r="AS168" s="84">
        <f t="shared" si="537"/>
        <v>0</v>
      </c>
      <c r="AT168" s="84"/>
      <c r="AU168" s="89">
        <f t="shared" si="538"/>
        <v>0</v>
      </c>
      <c r="AV168" s="84"/>
      <c r="AW168" s="84">
        <f t="shared" si="539"/>
        <v>0</v>
      </c>
      <c r="AX168" s="84">
        <v>0</v>
      </c>
      <c r="AY168" s="84">
        <f t="shared" si="540"/>
        <v>0</v>
      </c>
      <c r="AZ168" s="84"/>
      <c r="BA168" s="84">
        <f t="shared" si="541"/>
        <v>0</v>
      </c>
      <c r="BB168" s="84"/>
      <c r="BC168" s="84">
        <f t="shared" si="542"/>
        <v>0</v>
      </c>
      <c r="BD168" s="84"/>
      <c r="BE168" s="85">
        <f t="shared" si="543"/>
        <v>0</v>
      </c>
      <c r="BF168" s="84"/>
      <c r="BG168" s="85">
        <f t="shared" si="544"/>
        <v>0</v>
      </c>
      <c r="BH168" s="84"/>
      <c r="BI168" s="84">
        <f t="shared" si="545"/>
        <v>0</v>
      </c>
      <c r="BJ168" s="84"/>
      <c r="BK168" s="84">
        <f t="shared" si="546"/>
        <v>0</v>
      </c>
      <c r="BL168" s="84"/>
      <c r="BM168" s="84">
        <f t="shared" si="547"/>
        <v>0</v>
      </c>
      <c r="BN168" s="84"/>
      <c r="BO168" s="85">
        <f t="shared" si="548"/>
        <v>0</v>
      </c>
      <c r="BP168" s="84"/>
      <c r="BQ168" s="84">
        <f t="shared" si="549"/>
        <v>0</v>
      </c>
      <c r="BR168" s="84"/>
      <c r="BS168" s="84">
        <f t="shared" si="550"/>
        <v>0</v>
      </c>
      <c r="BT168" s="84"/>
      <c r="BU168" s="85">
        <f t="shared" si="551"/>
        <v>0</v>
      </c>
      <c r="BV168" s="84"/>
      <c r="BW168" s="89">
        <f t="shared" si="552"/>
        <v>0</v>
      </c>
      <c r="BX168" s="84"/>
      <c r="BY168" s="84">
        <f t="shared" si="553"/>
        <v>0</v>
      </c>
      <c r="BZ168" s="84"/>
      <c r="CA168" s="84">
        <f t="shared" si="554"/>
        <v>0</v>
      </c>
      <c r="CB168" s="84"/>
      <c r="CC168" s="84">
        <f t="shared" si="555"/>
        <v>0</v>
      </c>
      <c r="CD168" s="84"/>
      <c r="CE168" s="84">
        <f t="shared" si="556"/>
        <v>0</v>
      </c>
      <c r="CF168" s="84"/>
      <c r="CG168" s="84"/>
      <c r="CH168" s="84"/>
      <c r="CI168" s="85">
        <f t="shared" si="557"/>
        <v>0</v>
      </c>
      <c r="CJ168" s="84"/>
      <c r="CK168" s="85">
        <f t="shared" si="558"/>
        <v>0</v>
      </c>
      <c r="CL168" s="84"/>
      <c r="CM168" s="84">
        <f t="shared" si="559"/>
        <v>0</v>
      </c>
      <c r="CN168" s="84"/>
      <c r="CO168" s="84">
        <f t="shared" si="560"/>
        <v>0</v>
      </c>
      <c r="CP168" s="84"/>
      <c r="CQ168" s="84">
        <f t="shared" si="561"/>
        <v>0</v>
      </c>
      <c r="CR168" s="84"/>
      <c r="CS168" s="84">
        <f t="shared" si="562"/>
        <v>0</v>
      </c>
      <c r="CT168" s="84"/>
      <c r="CU168" s="84">
        <f t="shared" si="563"/>
        <v>0</v>
      </c>
      <c r="CV168" s="84"/>
      <c r="CW168" s="84">
        <f t="shared" si="564"/>
        <v>0</v>
      </c>
      <c r="CX168" s="90"/>
      <c r="CY168" s="84">
        <f t="shared" si="565"/>
        <v>0</v>
      </c>
      <c r="CZ168" s="84"/>
      <c r="DA168" s="89">
        <f t="shared" si="566"/>
        <v>0</v>
      </c>
      <c r="DB168" s="84"/>
      <c r="DC168" s="84">
        <f t="shared" si="567"/>
        <v>0</v>
      </c>
      <c r="DD168" s="91"/>
      <c r="DE168" s="84">
        <f t="shared" si="568"/>
        <v>0</v>
      </c>
      <c r="DF168" s="84"/>
      <c r="DG168" s="84">
        <f t="shared" si="569"/>
        <v>0</v>
      </c>
      <c r="DH168" s="84"/>
      <c r="DI168" s="84">
        <f t="shared" si="570"/>
        <v>0</v>
      </c>
      <c r="DJ168" s="84"/>
      <c r="DK168" s="92">
        <f t="shared" si="571"/>
        <v>0</v>
      </c>
      <c r="DL168" s="89"/>
      <c r="DM168" s="89"/>
      <c r="DN168" s="85">
        <f t="shared" si="572"/>
        <v>13</v>
      </c>
      <c r="DO168" s="85">
        <f t="shared" si="573"/>
        <v>917349.73119999992</v>
      </c>
    </row>
    <row r="169" spans="1:119" ht="45" customHeight="1" x14ac:dyDescent="0.25">
      <c r="A169" s="73"/>
      <c r="B169" s="78">
        <v>137</v>
      </c>
      <c r="C169" s="79" t="s">
        <v>420</v>
      </c>
      <c r="D169" s="109" t="s">
        <v>421</v>
      </c>
      <c r="E169" s="74">
        <v>25969</v>
      </c>
      <c r="F169" s="81">
        <v>2.77</v>
      </c>
      <c r="G169" s="76">
        <v>1</v>
      </c>
      <c r="H169" s="77"/>
      <c r="I169" s="77"/>
      <c r="J169" s="77"/>
      <c r="K169" s="51"/>
      <c r="L169" s="82">
        <v>1.4</v>
      </c>
      <c r="M169" s="82">
        <v>1.68</v>
      </c>
      <c r="N169" s="82">
        <v>2.23</v>
      </c>
      <c r="O169" s="83">
        <v>2.57</v>
      </c>
      <c r="P169" s="84">
        <v>10</v>
      </c>
      <c r="Q169" s="84">
        <f t="shared" si="526"/>
        <v>1107785.602</v>
      </c>
      <c r="R169" s="84"/>
      <c r="S169" s="84">
        <f t="shared" si="527"/>
        <v>0</v>
      </c>
      <c r="T169" s="84"/>
      <c r="U169" s="84">
        <f t="shared" si="528"/>
        <v>0</v>
      </c>
      <c r="V169" s="84"/>
      <c r="W169" s="85">
        <f t="shared" si="529"/>
        <v>0</v>
      </c>
      <c r="X169" s="84">
        <v>219</v>
      </c>
      <c r="Y169" s="84">
        <f t="shared" si="530"/>
        <v>30877005.961199999</v>
      </c>
      <c r="Z169" s="84"/>
      <c r="AA169" s="84"/>
      <c r="AB169" s="84"/>
      <c r="AC169" s="84">
        <f t="shared" si="531"/>
        <v>0</v>
      </c>
      <c r="AD169" s="84"/>
      <c r="AE169" s="84"/>
      <c r="AF169" s="84">
        <v>5</v>
      </c>
      <c r="AG169" s="84">
        <f t="shared" si="532"/>
        <v>553892.80099999998</v>
      </c>
      <c r="AH169" s="84"/>
      <c r="AI169" s="84"/>
      <c r="AJ169" s="104"/>
      <c r="AK169" s="84">
        <f t="shared" si="533"/>
        <v>0</v>
      </c>
      <c r="AL169" s="84">
        <v>12</v>
      </c>
      <c r="AM169" s="85">
        <f t="shared" si="534"/>
        <v>1329342.7224000001</v>
      </c>
      <c r="AN169" s="84"/>
      <c r="AO169" s="84">
        <f t="shared" si="535"/>
        <v>0</v>
      </c>
      <c r="AP169" s="84"/>
      <c r="AQ169" s="84">
        <f t="shared" si="536"/>
        <v>0</v>
      </c>
      <c r="AR169" s="90">
        <v>24</v>
      </c>
      <c r="AS169" s="84">
        <f t="shared" si="537"/>
        <v>4060537.77024</v>
      </c>
      <c r="AT169" s="84"/>
      <c r="AU169" s="89">
        <f t="shared" si="538"/>
        <v>0</v>
      </c>
      <c r="AV169" s="84"/>
      <c r="AW169" s="84">
        <f t="shared" si="539"/>
        <v>0</v>
      </c>
      <c r="AX169" s="84">
        <v>0</v>
      </c>
      <c r="AY169" s="84">
        <f t="shared" si="540"/>
        <v>0</v>
      </c>
      <c r="AZ169" s="84"/>
      <c r="BA169" s="84">
        <f t="shared" si="541"/>
        <v>0</v>
      </c>
      <c r="BB169" s="84"/>
      <c r="BC169" s="84">
        <f t="shared" si="542"/>
        <v>0</v>
      </c>
      <c r="BD169" s="84"/>
      <c r="BE169" s="85">
        <f t="shared" si="543"/>
        <v>0</v>
      </c>
      <c r="BF169" s="84"/>
      <c r="BG169" s="85">
        <f t="shared" si="544"/>
        <v>0</v>
      </c>
      <c r="BH169" s="84"/>
      <c r="BI169" s="84">
        <f t="shared" si="545"/>
        <v>0</v>
      </c>
      <c r="BJ169" s="84"/>
      <c r="BK169" s="84">
        <f t="shared" si="546"/>
        <v>0</v>
      </c>
      <c r="BL169" s="84"/>
      <c r="BM169" s="84">
        <f t="shared" si="547"/>
        <v>0</v>
      </c>
      <c r="BN169" s="84"/>
      <c r="BO169" s="85">
        <f t="shared" si="548"/>
        <v>0</v>
      </c>
      <c r="BP169" s="84"/>
      <c r="BQ169" s="84">
        <f t="shared" si="549"/>
        <v>0</v>
      </c>
      <c r="BR169" s="84"/>
      <c r="BS169" s="84">
        <f t="shared" si="550"/>
        <v>0</v>
      </c>
      <c r="BT169" s="84"/>
      <c r="BU169" s="85">
        <f t="shared" si="551"/>
        <v>0</v>
      </c>
      <c r="BV169" s="84"/>
      <c r="BW169" s="89">
        <f t="shared" si="552"/>
        <v>0</v>
      </c>
      <c r="BX169" s="84"/>
      <c r="BY169" s="84">
        <f t="shared" si="553"/>
        <v>0</v>
      </c>
      <c r="BZ169" s="84"/>
      <c r="CA169" s="84">
        <f t="shared" si="554"/>
        <v>0</v>
      </c>
      <c r="CB169" s="84"/>
      <c r="CC169" s="84">
        <f t="shared" si="555"/>
        <v>0</v>
      </c>
      <c r="CD169" s="84"/>
      <c r="CE169" s="84">
        <f t="shared" si="556"/>
        <v>0</v>
      </c>
      <c r="CF169" s="84"/>
      <c r="CG169" s="84"/>
      <c r="CH169" s="84"/>
      <c r="CI169" s="85">
        <f t="shared" si="557"/>
        <v>0</v>
      </c>
      <c r="CJ169" s="84"/>
      <c r="CK169" s="85">
        <f t="shared" si="558"/>
        <v>0</v>
      </c>
      <c r="CL169" s="84"/>
      <c r="CM169" s="84">
        <f t="shared" si="559"/>
        <v>0</v>
      </c>
      <c r="CN169" s="84"/>
      <c r="CO169" s="84">
        <f t="shared" si="560"/>
        <v>0</v>
      </c>
      <c r="CP169" s="84"/>
      <c r="CQ169" s="84">
        <f t="shared" si="561"/>
        <v>0</v>
      </c>
      <c r="CR169" s="84"/>
      <c r="CS169" s="84">
        <f t="shared" si="562"/>
        <v>0</v>
      </c>
      <c r="CT169" s="84"/>
      <c r="CU169" s="84">
        <f t="shared" si="563"/>
        <v>0</v>
      </c>
      <c r="CV169" s="84"/>
      <c r="CW169" s="84">
        <f t="shared" si="564"/>
        <v>0</v>
      </c>
      <c r="CX169" s="90"/>
      <c r="CY169" s="84">
        <f t="shared" si="565"/>
        <v>0</v>
      </c>
      <c r="CZ169" s="84"/>
      <c r="DA169" s="89">
        <f t="shared" si="566"/>
        <v>0</v>
      </c>
      <c r="DB169" s="84"/>
      <c r="DC169" s="84">
        <f t="shared" si="567"/>
        <v>0</v>
      </c>
      <c r="DD169" s="91"/>
      <c r="DE169" s="84">
        <f t="shared" si="568"/>
        <v>0</v>
      </c>
      <c r="DF169" s="84"/>
      <c r="DG169" s="84">
        <f t="shared" si="569"/>
        <v>0</v>
      </c>
      <c r="DH169" s="84"/>
      <c r="DI169" s="84">
        <f t="shared" si="570"/>
        <v>0</v>
      </c>
      <c r="DJ169" s="84"/>
      <c r="DK169" s="92">
        <f t="shared" si="571"/>
        <v>0</v>
      </c>
      <c r="DL169" s="89"/>
      <c r="DM169" s="89"/>
      <c r="DN169" s="85">
        <f t="shared" si="572"/>
        <v>270</v>
      </c>
      <c r="DO169" s="85">
        <f t="shared" si="573"/>
        <v>37928564.85684</v>
      </c>
    </row>
    <row r="170" spans="1:119" ht="45" customHeight="1" x14ac:dyDescent="0.25">
      <c r="A170" s="73"/>
      <c r="B170" s="78">
        <v>138</v>
      </c>
      <c r="C170" s="79" t="s">
        <v>422</v>
      </c>
      <c r="D170" s="109" t="s">
        <v>423</v>
      </c>
      <c r="E170" s="74">
        <v>25969</v>
      </c>
      <c r="F170" s="81">
        <v>4.32</v>
      </c>
      <c r="G170" s="76">
        <v>1</v>
      </c>
      <c r="H170" s="77"/>
      <c r="I170" s="77"/>
      <c r="J170" s="77"/>
      <c r="K170" s="51"/>
      <c r="L170" s="82">
        <v>1.4</v>
      </c>
      <c r="M170" s="82">
        <v>1.68</v>
      </c>
      <c r="N170" s="82">
        <v>2.23</v>
      </c>
      <c r="O170" s="83">
        <v>2.57</v>
      </c>
      <c r="P170" s="84">
        <v>0</v>
      </c>
      <c r="Q170" s="84">
        <f t="shared" si="526"/>
        <v>0</v>
      </c>
      <c r="R170" s="84"/>
      <c r="S170" s="84">
        <f t="shared" si="527"/>
        <v>0</v>
      </c>
      <c r="T170" s="84"/>
      <c r="U170" s="84">
        <f t="shared" si="528"/>
        <v>0</v>
      </c>
      <c r="V170" s="84"/>
      <c r="W170" s="85">
        <f t="shared" si="529"/>
        <v>0</v>
      </c>
      <c r="X170" s="84">
        <v>20</v>
      </c>
      <c r="Y170" s="84">
        <f t="shared" si="530"/>
        <v>4397694.3359999992</v>
      </c>
      <c r="Z170" s="84"/>
      <c r="AA170" s="84"/>
      <c r="AB170" s="84"/>
      <c r="AC170" s="84">
        <f t="shared" si="531"/>
        <v>0</v>
      </c>
      <c r="AD170" s="84"/>
      <c r="AE170" s="84"/>
      <c r="AF170" s="84"/>
      <c r="AG170" s="84">
        <f t="shared" si="532"/>
        <v>0</v>
      </c>
      <c r="AH170" s="84"/>
      <c r="AI170" s="84"/>
      <c r="AJ170" s="104"/>
      <c r="AK170" s="84">
        <f t="shared" si="533"/>
        <v>0</v>
      </c>
      <c r="AL170" s="84"/>
      <c r="AM170" s="85">
        <f t="shared" si="534"/>
        <v>0</v>
      </c>
      <c r="AN170" s="84"/>
      <c r="AO170" s="84">
        <f t="shared" si="535"/>
        <v>0</v>
      </c>
      <c r="AP170" s="84"/>
      <c r="AQ170" s="84">
        <f t="shared" si="536"/>
        <v>0</v>
      </c>
      <c r="AR170" s="90"/>
      <c r="AS170" s="84">
        <f t="shared" si="537"/>
        <v>0</v>
      </c>
      <c r="AT170" s="84"/>
      <c r="AU170" s="89">
        <f t="shared" si="538"/>
        <v>0</v>
      </c>
      <c r="AV170" s="84"/>
      <c r="AW170" s="84">
        <f t="shared" si="539"/>
        <v>0</v>
      </c>
      <c r="AX170" s="84">
        <v>0</v>
      </c>
      <c r="AY170" s="84">
        <f t="shared" si="540"/>
        <v>0</v>
      </c>
      <c r="AZ170" s="84"/>
      <c r="BA170" s="84">
        <f t="shared" si="541"/>
        <v>0</v>
      </c>
      <c r="BB170" s="84"/>
      <c r="BC170" s="84">
        <f t="shared" si="542"/>
        <v>0</v>
      </c>
      <c r="BD170" s="84"/>
      <c r="BE170" s="85">
        <f t="shared" si="543"/>
        <v>0</v>
      </c>
      <c r="BF170" s="84"/>
      <c r="BG170" s="85">
        <f t="shared" si="544"/>
        <v>0</v>
      </c>
      <c r="BH170" s="84"/>
      <c r="BI170" s="84">
        <f t="shared" si="545"/>
        <v>0</v>
      </c>
      <c r="BJ170" s="84"/>
      <c r="BK170" s="84">
        <f t="shared" si="546"/>
        <v>0</v>
      </c>
      <c r="BL170" s="84"/>
      <c r="BM170" s="84">
        <f t="shared" si="547"/>
        <v>0</v>
      </c>
      <c r="BN170" s="84"/>
      <c r="BO170" s="85">
        <f t="shared" si="548"/>
        <v>0</v>
      </c>
      <c r="BP170" s="84"/>
      <c r="BQ170" s="84">
        <f t="shared" si="549"/>
        <v>0</v>
      </c>
      <c r="BR170" s="84"/>
      <c r="BS170" s="84">
        <f t="shared" si="550"/>
        <v>0</v>
      </c>
      <c r="BT170" s="84"/>
      <c r="BU170" s="85">
        <f t="shared" si="551"/>
        <v>0</v>
      </c>
      <c r="BV170" s="84"/>
      <c r="BW170" s="89">
        <f t="shared" si="552"/>
        <v>0</v>
      </c>
      <c r="BX170" s="84"/>
      <c r="BY170" s="84">
        <f t="shared" si="553"/>
        <v>0</v>
      </c>
      <c r="BZ170" s="84"/>
      <c r="CA170" s="84">
        <f t="shared" si="554"/>
        <v>0</v>
      </c>
      <c r="CB170" s="84"/>
      <c r="CC170" s="84">
        <f t="shared" si="555"/>
        <v>0</v>
      </c>
      <c r="CD170" s="84"/>
      <c r="CE170" s="84">
        <f t="shared" si="556"/>
        <v>0</v>
      </c>
      <c r="CF170" s="84"/>
      <c r="CG170" s="84"/>
      <c r="CH170" s="84"/>
      <c r="CI170" s="85">
        <f t="shared" si="557"/>
        <v>0</v>
      </c>
      <c r="CJ170" s="84"/>
      <c r="CK170" s="85">
        <f t="shared" si="558"/>
        <v>0</v>
      </c>
      <c r="CL170" s="84"/>
      <c r="CM170" s="84">
        <f t="shared" si="559"/>
        <v>0</v>
      </c>
      <c r="CN170" s="84"/>
      <c r="CO170" s="84">
        <f t="shared" si="560"/>
        <v>0</v>
      </c>
      <c r="CP170" s="84"/>
      <c r="CQ170" s="84">
        <f t="shared" si="561"/>
        <v>0</v>
      </c>
      <c r="CR170" s="84"/>
      <c r="CS170" s="84">
        <f t="shared" si="562"/>
        <v>0</v>
      </c>
      <c r="CT170" s="84"/>
      <c r="CU170" s="84">
        <f t="shared" si="563"/>
        <v>0</v>
      </c>
      <c r="CV170" s="84"/>
      <c r="CW170" s="84">
        <f t="shared" si="564"/>
        <v>0</v>
      </c>
      <c r="CX170" s="90"/>
      <c r="CY170" s="84">
        <f t="shared" si="565"/>
        <v>0</v>
      </c>
      <c r="CZ170" s="84"/>
      <c r="DA170" s="89">
        <f t="shared" si="566"/>
        <v>0</v>
      </c>
      <c r="DB170" s="84"/>
      <c r="DC170" s="84">
        <f t="shared" si="567"/>
        <v>0</v>
      </c>
      <c r="DD170" s="91"/>
      <c r="DE170" s="84">
        <f t="shared" si="568"/>
        <v>0</v>
      </c>
      <c r="DF170" s="84"/>
      <c r="DG170" s="84">
        <f t="shared" si="569"/>
        <v>0</v>
      </c>
      <c r="DH170" s="84"/>
      <c r="DI170" s="84">
        <f t="shared" si="570"/>
        <v>0</v>
      </c>
      <c r="DJ170" s="84"/>
      <c r="DK170" s="92">
        <f t="shared" si="571"/>
        <v>0</v>
      </c>
      <c r="DL170" s="89"/>
      <c r="DM170" s="89"/>
      <c r="DN170" s="85">
        <f t="shared" si="572"/>
        <v>20</v>
      </c>
      <c r="DO170" s="85">
        <f t="shared" si="573"/>
        <v>4397694.3359999992</v>
      </c>
    </row>
    <row r="171" spans="1:119" ht="30" customHeight="1" x14ac:dyDescent="0.25">
      <c r="A171" s="73"/>
      <c r="B171" s="78">
        <v>139</v>
      </c>
      <c r="C171" s="79" t="s">
        <v>424</v>
      </c>
      <c r="D171" s="109" t="s">
        <v>425</v>
      </c>
      <c r="E171" s="74">
        <v>25969</v>
      </c>
      <c r="F171" s="81">
        <v>1.29</v>
      </c>
      <c r="G171" s="76">
        <v>1</v>
      </c>
      <c r="H171" s="77"/>
      <c r="I171" s="77"/>
      <c r="J171" s="77"/>
      <c r="K171" s="51"/>
      <c r="L171" s="82">
        <v>1.4</v>
      </c>
      <c r="M171" s="82">
        <v>1.68</v>
      </c>
      <c r="N171" s="82">
        <v>2.23</v>
      </c>
      <c r="O171" s="83">
        <v>2.57</v>
      </c>
      <c r="P171" s="84">
        <v>6</v>
      </c>
      <c r="Q171" s="84">
        <f t="shared" si="526"/>
        <v>309540.09240000002</v>
      </c>
      <c r="R171" s="84"/>
      <c r="S171" s="84">
        <f t="shared" si="527"/>
        <v>0</v>
      </c>
      <c r="T171" s="84"/>
      <c r="U171" s="84">
        <f t="shared" si="528"/>
        <v>0</v>
      </c>
      <c r="V171" s="84"/>
      <c r="W171" s="85">
        <f t="shared" si="529"/>
        <v>0</v>
      </c>
      <c r="X171" s="84">
        <v>41</v>
      </c>
      <c r="Y171" s="84">
        <f t="shared" si="530"/>
        <v>2692060.8035999998</v>
      </c>
      <c r="Z171" s="84"/>
      <c r="AA171" s="84"/>
      <c r="AB171" s="84"/>
      <c r="AC171" s="84">
        <f t="shared" si="531"/>
        <v>0</v>
      </c>
      <c r="AD171" s="84"/>
      <c r="AE171" s="84"/>
      <c r="AF171" s="84"/>
      <c r="AG171" s="84">
        <f t="shared" si="532"/>
        <v>0</v>
      </c>
      <c r="AH171" s="84"/>
      <c r="AI171" s="84"/>
      <c r="AJ171" s="104">
        <v>25</v>
      </c>
      <c r="AK171" s="84">
        <f t="shared" si="533"/>
        <v>1289750.385</v>
      </c>
      <c r="AL171" s="84"/>
      <c r="AM171" s="85">
        <f t="shared" si="534"/>
        <v>0</v>
      </c>
      <c r="AN171" s="84"/>
      <c r="AO171" s="84">
        <f t="shared" si="535"/>
        <v>0</v>
      </c>
      <c r="AP171" s="84"/>
      <c r="AQ171" s="84">
        <f t="shared" si="536"/>
        <v>0</v>
      </c>
      <c r="AR171" s="149">
        <v>79</v>
      </c>
      <c r="AS171" s="84">
        <f t="shared" si="537"/>
        <v>6224569.8580799997</v>
      </c>
      <c r="AT171" s="84"/>
      <c r="AU171" s="89">
        <f t="shared" si="538"/>
        <v>0</v>
      </c>
      <c r="AV171" s="84"/>
      <c r="AW171" s="84">
        <f t="shared" si="539"/>
        <v>0</v>
      </c>
      <c r="AX171" s="84">
        <v>0</v>
      </c>
      <c r="AY171" s="84">
        <f t="shared" si="540"/>
        <v>0</v>
      </c>
      <c r="AZ171" s="84"/>
      <c r="BA171" s="84">
        <f t="shared" si="541"/>
        <v>0</v>
      </c>
      <c r="BB171" s="84"/>
      <c r="BC171" s="84">
        <f t="shared" si="542"/>
        <v>0</v>
      </c>
      <c r="BD171" s="84"/>
      <c r="BE171" s="85">
        <f t="shared" si="543"/>
        <v>0</v>
      </c>
      <c r="BF171" s="84"/>
      <c r="BG171" s="85">
        <f t="shared" si="544"/>
        <v>0</v>
      </c>
      <c r="BH171" s="84"/>
      <c r="BI171" s="84">
        <f t="shared" si="545"/>
        <v>0</v>
      </c>
      <c r="BJ171" s="84"/>
      <c r="BK171" s="84">
        <f t="shared" si="546"/>
        <v>0</v>
      </c>
      <c r="BL171" s="84"/>
      <c r="BM171" s="84">
        <f t="shared" si="547"/>
        <v>0</v>
      </c>
      <c r="BN171" s="84"/>
      <c r="BO171" s="85">
        <f t="shared" si="548"/>
        <v>0</v>
      </c>
      <c r="BP171" s="84"/>
      <c r="BQ171" s="84">
        <f t="shared" si="549"/>
        <v>0</v>
      </c>
      <c r="BR171" s="84"/>
      <c r="BS171" s="84">
        <f t="shared" si="550"/>
        <v>0</v>
      </c>
      <c r="BT171" s="84"/>
      <c r="BU171" s="85">
        <f t="shared" si="551"/>
        <v>0</v>
      </c>
      <c r="BV171" s="84"/>
      <c r="BW171" s="89">
        <f t="shared" si="552"/>
        <v>0</v>
      </c>
      <c r="BX171" s="84"/>
      <c r="BY171" s="84">
        <f t="shared" si="553"/>
        <v>0</v>
      </c>
      <c r="BZ171" s="84"/>
      <c r="CA171" s="84">
        <f t="shared" si="554"/>
        <v>0</v>
      </c>
      <c r="CB171" s="84"/>
      <c r="CC171" s="84">
        <f t="shared" si="555"/>
        <v>0</v>
      </c>
      <c r="CD171" s="84"/>
      <c r="CE171" s="84">
        <f t="shared" si="556"/>
        <v>0</v>
      </c>
      <c r="CF171" s="84"/>
      <c r="CG171" s="84"/>
      <c r="CH171" s="84"/>
      <c r="CI171" s="85">
        <f t="shared" si="557"/>
        <v>0</v>
      </c>
      <c r="CJ171" s="84"/>
      <c r="CK171" s="85">
        <f t="shared" si="558"/>
        <v>0</v>
      </c>
      <c r="CL171" s="84"/>
      <c r="CM171" s="84">
        <f t="shared" si="559"/>
        <v>0</v>
      </c>
      <c r="CN171" s="84"/>
      <c r="CO171" s="84">
        <f t="shared" si="560"/>
        <v>0</v>
      </c>
      <c r="CP171" s="84"/>
      <c r="CQ171" s="84">
        <f t="shared" si="561"/>
        <v>0</v>
      </c>
      <c r="CR171" s="84"/>
      <c r="CS171" s="84">
        <f t="shared" si="562"/>
        <v>0</v>
      </c>
      <c r="CT171" s="84"/>
      <c r="CU171" s="84">
        <f t="shared" si="563"/>
        <v>0</v>
      </c>
      <c r="CV171" s="84"/>
      <c r="CW171" s="84">
        <f t="shared" si="564"/>
        <v>0</v>
      </c>
      <c r="CX171" s="90"/>
      <c r="CY171" s="84">
        <f t="shared" si="565"/>
        <v>0</v>
      </c>
      <c r="CZ171" s="84"/>
      <c r="DA171" s="89">
        <f t="shared" si="566"/>
        <v>0</v>
      </c>
      <c r="DB171" s="84"/>
      <c r="DC171" s="84">
        <f t="shared" si="567"/>
        <v>0</v>
      </c>
      <c r="DD171" s="91"/>
      <c r="DE171" s="84">
        <f t="shared" si="568"/>
        <v>0</v>
      </c>
      <c r="DF171" s="84"/>
      <c r="DG171" s="84">
        <f t="shared" si="569"/>
        <v>0</v>
      </c>
      <c r="DH171" s="84"/>
      <c r="DI171" s="84">
        <f t="shared" si="570"/>
        <v>0</v>
      </c>
      <c r="DJ171" s="84"/>
      <c r="DK171" s="92">
        <f t="shared" si="571"/>
        <v>0</v>
      </c>
      <c r="DL171" s="89"/>
      <c r="DM171" s="89"/>
      <c r="DN171" s="85">
        <f t="shared" si="572"/>
        <v>151</v>
      </c>
      <c r="DO171" s="85">
        <f t="shared" si="573"/>
        <v>10515921.139079999</v>
      </c>
    </row>
    <row r="172" spans="1:119" ht="30" customHeight="1" x14ac:dyDescent="0.25">
      <c r="A172" s="73"/>
      <c r="B172" s="78">
        <v>140</v>
      </c>
      <c r="C172" s="79" t="s">
        <v>426</v>
      </c>
      <c r="D172" s="109" t="s">
        <v>427</v>
      </c>
      <c r="E172" s="74">
        <v>25969</v>
      </c>
      <c r="F172" s="81">
        <v>1.55</v>
      </c>
      <c r="G172" s="76">
        <v>1</v>
      </c>
      <c r="H172" s="77"/>
      <c r="I172" s="77"/>
      <c r="J172" s="77"/>
      <c r="K172" s="51"/>
      <c r="L172" s="82">
        <v>1.4</v>
      </c>
      <c r="M172" s="82">
        <v>1.68</v>
      </c>
      <c r="N172" s="82">
        <v>2.23</v>
      </c>
      <c r="O172" s="83">
        <v>2.57</v>
      </c>
      <c r="P172" s="84">
        <v>49</v>
      </c>
      <c r="Q172" s="84">
        <f t="shared" si="526"/>
        <v>3037412.1470000003</v>
      </c>
      <c r="R172" s="84"/>
      <c r="S172" s="84">
        <f t="shared" si="527"/>
        <v>0</v>
      </c>
      <c r="T172" s="84"/>
      <c r="U172" s="84">
        <f t="shared" si="528"/>
        <v>0</v>
      </c>
      <c r="V172" s="84"/>
      <c r="W172" s="85">
        <f t="shared" si="529"/>
        <v>0</v>
      </c>
      <c r="X172" s="84"/>
      <c r="Y172" s="84">
        <f t="shared" si="530"/>
        <v>0</v>
      </c>
      <c r="Z172" s="84"/>
      <c r="AA172" s="84"/>
      <c r="AB172" s="84"/>
      <c r="AC172" s="84">
        <f t="shared" si="531"/>
        <v>0</v>
      </c>
      <c r="AD172" s="84"/>
      <c r="AE172" s="84"/>
      <c r="AF172" s="84"/>
      <c r="AG172" s="84">
        <f t="shared" si="532"/>
        <v>0</v>
      </c>
      <c r="AH172" s="84"/>
      <c r="AI172" s="84"/>
      <c r="AJ172" s="104">
        <v>15</v>
      </c>
      <c r="AK172" s="84">
        <f t="shared" si="533"/>
        <v>929820.04500000004</v>
      </c>
      <c r="AL172" s="84"/>
      <c r="AM172" s="85">
        <f t="shared" si="534"/>
        <v>0</v>
      </c>
      <c r="AN172" s="84"/>
      <c r="AO172" s="84">
        <f t="shared" si="535"/>
        <v>0</v>
      </c>
      <c r="AP172" s="84"/>
      <c r="AQ172" s="84">
        <f t="shared" si="536"/>
        <v>0</v>
      </c>
      <c r="AR172" s="88"/>
      <c r="AS172" s="84">
        <f t="shared" si="537"/>
        <v>0</v>
      </c>
      <c r="AT172" s="84"/>
      <c r="AU172" s="89">
        <f t="shared" si="538"/>
        <v>0</v>
      </c>
      <c r="AV172" s="84"/>
      <c r="AW172" s="84">
        <f t="shared" si="539"/>
        <v>0</v>
      </c>
      <c r="AX172" s="84"/>
      <c r="AY172" s="84">
        <f t="shared" si="540"/>
        <v>0</v>
      </c>
      <c r="AZ172" s="84"/>
      <c r="BA172" s="84">
        <f t="shared" si="541"/>
        <v>0</v>
      </c>
      <c r="BB172" s="84"/>
      <c r="BC172" s="84">
        <f t="shared" si="542"/>
        <v>0</v>
      </c>
      <c r="BD172" s="84"/>
      <c r="BE172" s="85">
        <f t="shared" si="543"/>
        <v>0</v>
      </c>
      <c r="BF172" s="84"/>
      <c r="BG172" s="85">
        <f t="shared" si="544"/>
        <v>0</v>
      </c>
      <c r="BH172" s="84"/>
      <c r="BI172" s="84">
        <f t="shared" si="545"/>
        <v>0</v>
      </c>
      <c r="BJ172" s="84"/>
      <c r="BK172" s="84">
        <f t="shared" si="546"/>
        <v>0</v>
      </c>
      <c r="BL172" s="84"/>
      <c r="BM172" s="84">
        <f t="shared" si="547"/>
        <v>0</v>
      </c>
      <c r="BN172" s="84"/>
      <c r="BO172" s="85">
        <f t="shared" si="548"/>
        <v>0</v>
      </c>
      <c r="BP172" s="84"/>
      <c r="BQ172" s="84">
        <f t="shared" si="549"/>
        <v>0</v>
      </c>
      <c r="BR172" s="84"/>
      <c r="BS172" s="84">
        <f t="shared" si="550"/>
        <v>0</v>
      </c>
      <c r="BT172" s="84"/>
      <c r="BU172" s="85">
        <f t="shared" si="551"/>
        <v>0</v>
      </c>
      <c r="BV172" s="84"/>
      <c r="BW172" s="89">
        <f t="shared" si="552"/>
        <v>0</v>
      </c>
      <c r="BX172" s="84"/>
      <c r="BY172" s="84">
        <f t="shared" si="553"/>
        <v>0</v>
      </c>
      <c r="BZ172" s="84"/>
      <c r="CA172" s="84">
        <f t="shared" si="554"/>
        <v>0</v>
      </c>
      <c r="CB172" s="84"/>
      <c r="CC172" s="84">
        <f t="shared" si="555"/>
        <v>0</v>
      </c>
      <c r="CD172" s="84"/>
      <c r="CE172" s="84">
        <f t="shared" si="556"/>
        <v>0</v>
      </c>
      <c r="CF172" s="84"/>
      <c r="CG172" s="84"/>
      <c r="CH172" s="84"/>
      <c r="CI172" s="85">
        <f t="shared" si="557"/>
        <v>0</v>
      </c>
      <c r="CJ172" s="84"/>
      <c r="CK172" s="85">
        <f t="shared" si="558"/>
        <v>0</v>
      </c>
      <c r="CL172" s="84"/>
      <c r="CM172" s="84">
        <f t="shared" si="559"/>
        <v>0</v>
      </c>
      <c r="CN172" s="84"/>
      <c r="CO172" s="84">
        <f t="shared" si="560"/>
        <v>0</v>
      </c>
      <c r="CP172" s="84"/>
      <c r="CQ172" s="84">
        <f t="shared" si="561"/>
        <v>0</v>
      </c>
      <c r="CR172" s="84"/>
      <c r="CS172" s="84">
        <f t="shared" si="562"/>
        <v>0</v>
      </c>
      <c r="CT172" s="84"/>
      <c r="CU172" s="84">
        <f t="shared" si="563"/>
        <v>0</v>
      </c>
      <c r="CV172" s="84"/>
      <c r="CW172" s="84">
        <f t="shared" si="564"/>
        <v>0</v>
      </c>
      <c r="CX172" s="90"/>
      <c r="CY172" s="84">
        <f t="shared" si="565"/>
        <v>0</v>
      </c>
      <c r="CZ172" s="84"/>
      <c r="DA172" s="89">
        <f t="shared" si="566"/>
        <v>0</v>
      </c>
      <c r="DB172" s="84"/>
      <c r="DC172" s="84">
        <f t="shared" si="567"/>
        <v>0</v>
      </c>
      <c r="DD172" s="91"/>
      <c r="DE172" s="84">
        <f t="shared" si="568"/>
        <v>0</v>
      </c>
      <c r="DF172" s="84"/>
      <c r="DG172" s="84">
        <f t="shared" si="569"/>
        <v>0</v>
      </c>
      <c r="DH172" s="84"/>
      <c r="DI172" s="84">
        <f t="shared" si="570"/>
        <v>0</v>
      </c>
      <c r="DJ172" s="84"/>
      <c r="DK172" s="92">
        <f t="shared" si="571"/>
        <v>0</v>
      </c>
      <c r="DL172" s="89"/>
      <c r="DM172" s="89"/>
      <c r="DN172" s="85">
        <f t="shared" si="572"/>
        <v>64</v>
      </c>
      <c r="DO172" s="85">
        <f t="shared" si="573"/>
        <v>3967232.1920000003</v>
      </c>
    </row>
    <row r="173" spans="1:119" ht="30" customHeight="1" x14ac:dyDescent="0.25">
      <c r="A173" s="73"/>
      <c r="B173" s="78">
        <v>141</v>
      </c>
      <c r="C173" s="79" t="s">
        <v>428</v>
      </c>
      <c r="D173" s="109" t="s">
        <v>429</v>
      </c>
      <c r="E173" s="74">
        <v>25969</v>
      </c>
      <c r="F173" s="81">
        <v>2.66</v>
      </c>
      <c r="G173" s="76">
        <v>1</v>
      </c>
      <c r="H173" s="77"/>
      <c r="I173" s="77"/>
      <c r="J173" s="77"/>
      <c r="K173" s="51"/>
      <c r="L173" s="82">
        <v>1.4</v>
      </c>
      <c r="M173" s="82">
        <v>1.68</v>
      </c>
      <c r="N173" s="82">
        <v>2.23</v>
      </c>
      <c r="O173" s="83">
        <v>2.57</v>
      </c>
      <c r="P173" s="84">
        <v>5</v>
      </c>
      <c r="Q173" s="84">
        <f t="shared" si="526"/>
        <v>531897.05799999996</v>
      </c>
      <c r="R173" s="84"/>
      <c r="S173" s="84">
        <f t="shared" si="527"/>
        <v>0</v>
      </c>
      <c r="T173" s="84"/>
      <c r="U173" s="84">
        <f t="shared" si="528"/>
        <v>0</v>
      </c>
      <c r="V173" s="84"/>
      <c r="W173" s="85">
        <f t="shared" si="529"/>
        <v>0</v>
      </c>
      <c r="X173" s="84">
        <v>4</v>
      </c>
      <c r="Y173" s="84">
        <f t="shared" si="530"/>
        <v>541567.91360000009</v>
      </c>
      <c r="Z173" s="84"/>
      <c r="AA173" s="84"/>
      <c r="AB173" s="84"/>
      <c r="AC173" s="84">
        <f t="shared" si="531"/>
        <v>0</v>
      </c>
      <c r="AD173" s="84"/>
      <c r="AE173" s="84"/>
      <c r="AF173" s="84"/>
      <c r="AG173" s="84">
        <f t="shared" si="532"/>
        <v>0</v>
      </c>
      <c r="AH173" s="84"/>
      <c r="AI173" s="84"/>
      <c r="AJ173" s="104">
        <v>57</v>
      </c>
      <c r="AK173" s="84">
        <f t="shared" si="533"/>
        <v>6063626.4612000007</v>
      </c>
      <c r="AL173" s="84"/>
      <c r="AM173" s="85">
        <f t="shared" si="534"/>
        <v>0</v>
      </c>
      <c r="AN173" s="84"/>
      <c r="AO173" s="84">
        <f t="shared" si="535"/>
        <v>0</v>
      </c>
      <c r="AP173" s="84"/>
      <c r="AQ173" s="84">
        <f t="shared" si="536"/>
        <v>0</v>
      </c>
      <c r="AR173" s="90"/>
      <c r="AS173" s="84">
        <f t="shared" si="537"/>
        <v>0</v>
      </c>
      <c r="AT173" s="84"/>
      <c r="AU173" s="89">
        <f t="shared" si="538"/>
        <v>0</v>
      </c>
      <c r="AV173" s="84"/>
      <c r="AW173" s="84">
        <f t="shared" si="539"/>
        <v>0</v>
      </c>
      <c r="AX173" s="84">
        <v>0</v>
      </c>
      <c r="AY173" s="84">
        <f t="shared" si="540"/>
        <v>0</v>
      </c>
      <c r="AZ173" s="84"/>
      <c r="BA173" s="84">
        <f t="shared" si="541"/>
        <v>0</v>
      </c>
      <c r="BB173" s="84"/>
      <c r="BC173" s="84">
        <f t="shared" si="542"/>
        <v>0</v>
      </c>
      <c r="BD173" s="84"/>
      <c r="BE173" s="85">
        <f t="shared" si="543"/>
        <v>0</v>
      </c>
      <c r="BF173" s="84"/>
      <c r="BG173" s="85">
        <f t="shared" si="544"/>
        <v>0</v>
      </c>
      <c r="BH173" s="84"/>
      <c r="BI173" s="84">
        <f t="shared" si="545"/>
        <v>0</v>
      </c>
      <c r="BJ173" s="84"/>
      <c r="BK173" s="84">
        <f t="shared" si="546"/>
        <v>0</v>
      </c>
      <c r="BL173" s="84"/>
      <c r="BM173" s="84">
        <f t="shared" si="547"/>
        <v>0</v>
      </c>
      <c r="BN173" s="84"/>
      <c r="BO173" s="85">
        <f t="shared" si="548"/>
        <v>0</v>
      </c>
      <c r="BP173" s="84"/>
      <c r="BQ173" s="84">
        <f t="shared" si="549"/>
        <v>0</v>
      </c>
      <c r="BR173" s="84"/>
      <c r="BS173" s="84">
        <f t="shared" si="550"/>
        <v>0</v>
      </c>
      <c r="BT173" s="84"/>
      <c r="BU173" s="85">
        <f t="shared" si="551"/>
        <v>0</v>
      </c>
      <c r="BV173" s="84"/>
      <c r="BW173" s="89">
        <f t="shared" si="552"/>
        <v>0</v>
      </c>
      <c r="BX173" s="84"/>
      <c r="BY173" s="84">
        <f t="shared" si="553"/>
        <v>0</v>
      </c>
      <c r="BZ173" s="84"/>
      <c r="CA173" s="84">
        <f t="shared" si="554"/>
        <v>0</v>
      </c>
      <c r="CB173" s="84"/>
      <c r="CC173" s="84">
        <f t="shared" si="555"/>
        <v>0</v>
      </c>
      <c r="CD173" s="84"/>
      <c r="CE173" s="84">
        <f t="shared" si="556"/>
        <v>0</v>
      </c>
      <c r="CF173" s="84"/>
      <c r="CG173" s="84"/>
      <c r="CH173" s="84"/>
      <c r="CI173" s="85">
        <f t="shared" si="557"/>
        <v>0</v>
      </c>
      <c r="CJ173" s="84"/>
      <c r="CK173" s="85">
        <f t="shared" si="558"/>
        <v>0</v>
      </c>
      <c r="CL173" s="84"/>
      <c r="CM173" s="84">
        <f t="shared" si="559"/>
        <v>0</v>
      </c>
      <c r="CN173" s="84"/>
      <c r="CO173" s="84">
        <f t="shared" si="560"/>
        <v>0</v>
      </c>
      <c r="CP173" s="84"/>
      <c r="CQ173" s="84">
        <f t="shared" si="561"/>
        <v>0</v>
      </c>
      <c r="CR173" s="84"/>
      <c r="CS173" s="84">
        <f t="shared" si="562"/>
        <v>0</v>
      </c>
      <c r="CT173" s="84"/>
      <c r="CU173" s="84">
        <f t="shared" si="563"/>
        <v>0</v>
      </c>
      <c r="CV173" s="84"/>
      <c r="CW173" s="84">
        <f t="shared" si="564"/>
        <v>0</v>
      </c>
      <c r="CX173" s="90"/>
      <c r="CY173" s="84">
        <f t="shared" si="565"/>
        <v>0</v>
      </c>
      <c r="CZ173" s="84"/>
      <c r="DA173" s="89">
        <f t="shared" si="566"/>
        <v>0</v>
      </c>
      <c r="DB173" s="84"/>
      <c r="DC173" s="84">
        <f t="shared" si="567"/>
        <v>0</v>
      </c>
      <c r="DD173" s="91"/>
      <c r="DE173" s="84">
        <f t="shared" si="568"/>
        <v>0</v>
      </c>
      <c r="DF173" s="84"/>
      <c r="DG173" s="84">
        <f t="shared" si="569"/>
        <v>0</v>
      </c>
      <c r="DH173" s="84"/>
      <c r="DI173" s="84">
        <f t="shared" si="570"/>
        <v>0</v>
      </c>
      <c r="DJ173" s="84"/>
      <c r="DK173" s="92">
        <f t="shared" si="571"/>
        <v>0</v>
      </c>
      <c r="DL173" s="89"/>
      <c r="DM173" s="89"/>
      <c r="DN173" s="85">
        <f t="shared" si="572"/>
        <v>66</v>
      </c>
      <c r="DO173" s="85">
        <f t="shared" si="573"/>
        <v>7137091.4328000005</v>
      </c>
    </row>
    <row r="174" spans="1:119" ht="45" customHeight="1" x14ac:dyDescent="0.25">
      <c r="A174" s="73"/>
      <c r="B174" s="78">
        <v>142</v>
      </c>
      <c r="C174" s="79" t="s">
        <v>430</v>
      </c>
      <c r="D174" s="109" t="s">
        <v>431</v>
      </c>
      <c r="E174" s="74">
        <v>25969</v>
      </c>
      <c r="F174" s="81">
        <v>2.29</v>
      </c>
      <c r="G174" s="76">
        <v>1</v>
      </c>
      <c r="H174" s="77"/>
      <c r="I174" s="77"/>
      <c r="J174" s="77"/>
      <c r="K174" s="51"/>
      <c r="L174" s="82">
        <v>1.4</v>
      </c>
      <c r="M174" s="82">
        <v>1.68</v>
      </c>
      <c r="N174" s="82">
        <v>2.23</v>
      </c>
      <c r="O174" s="83">
        <v>2.57</v>
      </c>
      <c r="P174" s="84">
        <v>1</v>
      </c>
      <c r="Q174" s="84">
        <f t="shared" si="526"/>
        <v>91582.275400000013</v>
      </c>
      <c r="R174" s="84"/>
      <c r="S174" s="84">
        <f t="shared" si="527"/>
        <v>0</v>
      </c>
      <c r="T174" s="84"/>
      <c r="U174" s="84">
        <f t="shared" si="528"/>
        <v>0</v>
      </c>
      <c r="V174" s="84"/>
      <c r="W174" s="85">
        <f t="shared" si="529"/>
        <v>0</v>
      </c>
      <c r="X174" s="84">
        <v>25</v>
      </c>
      <c r="Y174" s="84">
        <f t="shared" si="530"/>
        <v>2913981.4899999998</v>
      </c>
      <c r="Z174" s="84"/>
      <c r="AA174" s="84"/>
      <c r="AB174" s="84"/>
      <c r="AC174" s="84">
        <f t="shared" si="531"/>
        <v>0</v>
      </c>
      <c r="AD174" s="84"/>
      <c r="AE174" s="84"/>
      <c r="AF174" s="84">
        <v>2</v>
      </c>
      <c r="AG174" s="84">
        <f t="shared" si="532"/>
        <v>183164.55080000003</v>
      </c>
      <c r="AH174" s="84"/>
      <c r="AI174" s="84"/>
      <c r="AJ174" s="104"/>
      <c r="AK174" s="84">
        <f t="shared" si="533"/>
        <v>0</v>
      </c>
      <c r="AL174" s="84"/>
      <c r="AM174" s="85">
        <f t="shared" si="534"/>
        <v>0</v>
      </c>
      <c r="AN174" s="84"/>
      <c r="AO174" s="84">
        <f t="shared" si="535"/>
        <v>0</v>
      </c>
      <c r="AP174" s="84"/>
      <c r="AQ174" s="84">
        <f t="shared" si="536"/>
        <v>0</v>
      </c>
      <c r="AR174" s="90">
        <v>3</v>
      </c>
      <c r="AS174" s="84">
        <f t="shared" si="537"/>
        <v>419613.33455999993</v>
      </c>
      <c r="AT174" s="84"/>
      <c r="AU174" s="89">
        <f t="shared" si="538"/>
        <v>0</v>
      </c>
      <c r="AV174" s="84"/>
      <c r="AW174" s="84">
        <f t="shared" si="539"/>
        <v>0</v>
      </c>
      <c r="AX174" s="84">
        <v>0</v>
      </c>
      <c r="AY174" s="84">
        <f t="shared" si="540"/>
        <v>0</v>
      </c>
      <c r="AZ174" s="84"/>
      <c r="BA174" s="84">
        <f t="shared" si="541"/>
        <v>0</v>
      </c>
      <c r="BB174" s="84"/>
      <c r="BC174" s="84">
        <f t="shared" si="542"/>
        <v>0</v>
      </c>
      <c r="BD174" s="84"/>
      <c r="BE174" s="85">
        <f t="shared" si="543"/>
        <v>0</v>
      </c>
      <c r="BF174" s="84"/>
      <c r="BG174" s="85">
        <f t="shared" si="544"/>
        <v>0</v>
      </c>
      <c r="BH174" s="84"/>
      <c r="BI174" s="84">
        <f t="shared" si="545"/>
        <v>0</v>
      </c>
      <c r="BJ174" s="84"/>
      <c r="BK174" s="84">
        <f t="shared" si="546"/>
        <v>0</v>
      </c>
      <c r="BL174" s="84"/>
      <c r="BM174" s="84">
        <f t="shared" si="547"/>
        <v>0</v>
      </c>
      <c r="BN174" s="84"/>
      <c r="BO174" s="85">
        <f t="shared" si="548"/>
        <v>0</v>
      </c>
      <c r="BP174" s="84"/>
      <c r="BQ174" s="84">
        <f t="shared" si="549"/>
        <v>0</v>
      </c>
      <c r="BR174" s="84"/>
      <c r="BS174" s="84">
        <f t="shared" si="550"/>
        <v>0</v>
      </c>
      <c r="BT174" s="84"/>
      <c r="BU174" s="85">
        <f t="shared" si="551"/>
        <v>0</v>
      </c>
      <c r="BV174" s="84"/>
      <c r="BW174" s="89">
        <f t="shared" si="552"/>
        <v>0</v>
      </c>
      <c r="BX174" s="84"/>
      <c r="BY174" s="84">
        <f t="shared" si="553"/>
        <v>0</v>
      </c>
      <c r="BZ174" s="84"/>
      <c r="CA174" s="84">
        <f t="shared" si="554"/>
        <v>0</v>
      </c>
      <c r="CB174" s="84"/>
      <c r="CC174" s="84">
        <f t="shared" si="555"/>
        <v>0</v>
      </c>
      <c r="CD174" s="84"/>
      <c r="CE174" s="84">
        <f t="shared" si="556"/>
        <v>0</v>
      </c>
      <c r="CF174" s="84"/>
      <c r="CG174" s="84"/>
      <c r="CH174" s="84"/>
      <c r="CI174" s="85">
        <f t="shared" si="557"/>
        <v>0</v>
      </c>
      <c r="CJ174" s="84"/>
      <c r="CK174" s="85">
        <f t="shared" si="558"/>
        <v>0</v>
      </c>
      <c r="CL174" s="84"/>
      <c r="CM174" s="84">
        <f t="shared" si="559"/>
        <v>0</v>
      </c>
      <c r="CN174" s="84"/>
      <c r="CO174" s="84">
        <f t="shared" si="560"/>
        <v>0</v>
      </c>
      <c r="CP174" s="84"/>
      <c r="CQ174" s="84">
        <f t="shared" si="561"/>
        <v>0</v>
      </c>
      <c r="CR174" s="84"/>
      <c r="CS174" s="84">
        <f t="shared" si="562"/>
        <v>0</v>
      </c>
      <c r="CT174" s="84"/>
      <c r="CU174" s="84">
        <f t="shared" si="563"/>
        <v>0</v>
      </c>
      <c r="CV174" s="84"/>
      <c r="CW174" s="84">
        <f t="shared" si="564"/>
        <v>0</v>
      </c>
      <c r="CX174" s="90"/>
      <c r="CY174" s="84">
        <f t="shared" si="565"/>
        <v>0</v>
      </c>
      <c r="CZ174" s="84"/>
      <c r="DA174" s="89">
        <f t="shared" si="566"/>
        <v>0</v>
      </c>
      <c r="DB174" s="84"/>
      <c r="DC174" s="84">
        <f t="shared" si="567"/>
        <v>0</v>
      </c>
      <c r="DD174" s="91"/>
      <c r="DE174" s="84">
        <f t="shared" si="568"/>
        <v>0</v>
      </c>
      <c r="DF174" s="84"/>
      <c r="DG174" s="84">
        <f t="shared" si="569"/>
        <v>0</v>
      </c>
      <c r="DH174" s="84"/>
      <c r="DI174" s="84">
        <f t="shared" si="570"/>
        <v>0</v>
      </c>
      <c r="DJ174" s="84"/>
      <c r="DK174" s="92">
        <f t="shared" si="571"/>
        <v>0</v>
      </c>
      <c r="DL174" s="89"/>
      <c r="DM174" s="89"/>
      <c r="DN174" s="85">
        <f t="shared" si="572"/>
        <v>31</v>
      </c>
      <c r="DO174" s="85">
        <f t="shared" si="573"/>
        <v>3608341.6507599996</v>
      </c>
    </row>
    <row r="175" spans="1:119" ht="45" customHeight="1" x14ac:dyDescent="0.25">
      <c r="A175" s="73"/>
      <c r="B175" s="78">
        <v>143</v>
      </c>
      <c r="C175" s="79" t="s">
        <v>432</v>
      </c>
      <c r="D175" s="109" t="s">
        <v>433</v>
      </c>
      <c r="E175" s="74">
        <v>25969</v>
      </c>
      <c r="F175" s="81">
        <v>2.4900000000000002</v>
      </c>
      <c r="G175" s="76">
        <v>1</v>
      </c>
      <c r="H175" s="77"/>
      <c r="I175" s="77"/>
      <c r="J175" s="77"/>
      <c r="K175" s="51"/>
      <c r="L175" s="82">
        <v>1.4</v>
      </c>
      <c r="M175" s="82">
        <v>1.68</v>
      </c>
      <c r="N175" s="82">
        <v>2.23</v>
      </c>
      <c r="O175" s="83">
        <v>2.57</v>
      </c>
      <c r="P175" s="84">
        <v>3</v>
      </c>
      <c r="Q175" s="84">
        <f t="shared" si="526"/>
        <v>298742.18220000004</v>
      </c>
      <c r="R175" s="84"/>
      <c r="S175" s="84">
        <f t="shared" si="527"/>
        <v>0</v>
      </c>
      <c r="T175" s="84"/>
      <c r="U175" s="84">
        <f t="shared" si="528"/>
        <v>0</v>
      </c>
      <c r="V175" s="84"/>
      <c r="W175" s="85">
        <f t="shared" si="529"/>
        <v>0</v>
      </c>
      <c r="X175" s="84">
        <v>22</v>
      </c>
      <c r="Y175" s="84">
        <f t="shared" si="530"/>
        <v>2788260.3671999997</v>
      </c>
      <c r="Z175" s="84"/>
      <c r="AA175" s="84"/>
      <c r="AB175" s="84"/>
      <c r="AC175" s="84">
        <f t="shared" si="531"/>
        <v>0</v>
      </c>
      <c r="AD175" s="84"/>
      <c r="AE175" s="84"/>
      <c r="AF175" s="84">
        <v>3</v>
      </c>
      <c r="AG175" s="84">
        <f t="shared" si="532"/>
        <v>298742.18220000004</v>
      </c>
      <c r="AH175" s="84"/>
      <c r="AI175" s="84"/>
      <c r="AJ175" s="104"/>
      <c r="AK175" s="84">
        <f t="shared" si="533"/>
        <v>0</v>
      </c>
      <c r="AL175" s="84"/>
      <c r="AM175" s="85">
        <f t="shared" si="534"/>
        <v>0</v>
      </c>
      <c r="AN175" s="84"/>
      <c r="AO175" s="84">
        <f t="shared" si="535"/>
        <v>0</v>
      </c>
      <c r="AP175" s="84"/>
      <c r="AQ175" s="84">
        <f t="shared" si="536"/>
        <v>0</v>
      </c>
      <c r="AR175" s="90">
        <v>9</v>
      </c>
      <c r="AS175" s="84">
        <f t="shared" si="537"/>
        <v>1368782.3620799999</v>
      </c>
      <c r="AT175" s="84"/>
      <c r="AU175" s="89">
        <f t="shared" si="538"/>
        <v>0</v>
      </c>
      <c r="AV175" s="84"/>
      <c r="AW175" s="84">
        <f t="shared" si="539"/>
        <v>0</v>
      </c>
      <c r="AX175" s="84">
        <v>0</v>
      </c>
      <c r="AY175" s="84">
        <f t="shared" si="540"/>
        <v>0</v>
      </c>
      <c r="AZ175" s="84"/>
      <c r="BA175" s="84">
        <f t="shared" si="541"/>
        <v>0</v>
      </c>
      <c r="BB175" s="84"/>
      <c r="BC175" s="84">
        <f t="shared" si="542"/>
        <v>0</v>
      </c>
      <c r="BD175" s="84"/>
      <c r="BE175" s="85">
        <f t="shared" si="543"/>
        <v>0</v>
      </c>
      <c r="BF175" s="84"/>
      <c r="BG175" s="85">
        <f t="shared" si="544"/>
        <v>0</v>
      </c>
      <c r="BH175" s="84"/>
      <c r="BI175" s="84">
        <f t="shared" si="545"/>
        <v>0</v>
      </c>
      <c r="BJ175" s="84"/>
      <c r="BK175" s="84">
        <f t="shared" si="546"/>
        <v>0</v>
      </c>
      <c r="BL175" s="84"/>
      <c r="BM175" s="84">
        <f t="shared" si="547"/>
        <v>0</v>
      </c>
      <c r="BN175" s="84"/>
      <c r="BO175" s="85">
        <f t="shared" si="548"/>
        <v>0</v>
      </c>
      <c r="BP175" s="84"/>
      <c r="BQ175" s="84">
        <f t="shared" si="549"/>
        <v>0</v>
      </c>
      <c r="BR175" s="84"/>
      <c r="BS175" s="84">
        <f t="shared" si="550"/>
        <v>0</v>
      </c>
      <c r="BT175" s="84"/>
      <c r="BU175" s="85">
        <f t="shared" si="551"/>
        <v>0</v>
      </c>
      <c r="BV175" s="84"/>
      <c r="BW175" s="89">
        <f t="shared" si="552"/>
        <v>0</v>
      </c>
      <c r="BX175" s="84"/>
      <c r="BY175" s="84">
        <f t="shared" si="553"/>
        <v>0</v>
      </c>
      <c r="BZ175" s="84"/>
      <c r="CA175" s="84">
        <f t="shared" si="554"/>
        <v>0</v>
      </c>
      <c r="CB175" s="84"/>
      <c r="CC175" s="84">
        <f t="shared" si="555"/>
        <v>0</v>
      </c>
      <c r="CD175" s="84"/>
      <c r="CE175" s="84">
        <f t="shared" si="556"/>
        <v>0</v>
      </c>
      <c r="CF175" s="84"/>
      <c r="CG175" s="84"/>
      <c r="CH175" s="84"/>
      <c r="CI175" s="85">
        <f t="shared" si="557"/>
        <v>0</v>
      </c>
      <c r="CJ175" s="84"/>
      <c r="CK175" s="85">
        <f t="shared" si="558"/>
        <v>0</v>
      </c>
      <c r="CL175" s="84"/>
      <c r="CM175" s="84">
        <f t="shared" si="559"/>
        <v>0</v>
      </c>
      <c r="CN175" s="84"/>
      <c r="CO175" s="84">
        <f t="shared" si="560"/>
        <v>0</v>
      </c>
      <c r="CP175" s="84"/>
      <c r="CQ175" s="84">
        <f t="shared" si="561"/>
        <v>0</v>
      </c>
      <c r="CR175" s="84"/>
      <c r="CS175" s="84">
        <f t="shared" si="562"/>
        <v>0</v>
      </c>
      <c r="CT175" s="84"/>
      <c r="CU175" s="84">
        <f t="shared" si="563"/>
        <v>0</v>
      </c>
      <c r="CV175" s="84"/>
      <c r="CW175" s="84">
        <f t="shared" si="564"/>
        <v>0</v>
      </c>
      <c r="CX175" s="90"/>
      <c r="CY175" s="84">
        <f t="shared" si="565"/>
        <v>0</v>
      </c>
      <c r="CZ175" s="84"/>
      <c r="DA175" s="89">
        <f t="shared" si="566"/>
        <v>0</v>
      </c>
      <c r="DB175" s="84"/>
      <c r="DC175" s="84">
        <f t="shared" si="567"/>
        <v>0</v>
      </c>
      <c r="DD175" s="91"/>
      <c r="DE175" s="84">
        <f t="shared" si="568"/>
        <v>0</v>
      </c>
      <c r="DF175" s="84"/>
      <c r="DG175" s="84">
        <f t="shared" si="569"/>
        <v>0</v>
      </c>
      <c r="DH175" s="84"/>
      <c r="DI175" s="84">
        <f t="shared" si="570"/>
        <v>0</v>
      </c>
      <c r="DJ175" s="84"/>
      <c r="DK175" s="92">
        <f t="shared" si="571"/>
        <v>0</v>
      </c>
      <c r="DL175" s="89"/>
      <c r="DM175" s="89"/>
      <c r="DN175" s="85">
        <f t="shared" si="572"/>
        <v>37</v>
      </c>
      <c r="DO175" s="85">
        <f t="shared" si="573"/>
        <v>4754527.0936799999</v>
      </c>
    </row>
    <row r="176" spans="1:119" ht="45" customHeight="1" x14ac:dyDescent="0.25">
      <c r="A176" s="73"/>
      <c r="B176" s="78">
        <v>144</v>
      </c>
      <c r="C176" s="79" t="s">
        <v>434</v>
      </c>
      <c r="D176" s="109" t="s">
        <v>435</v>
      </c>
      <c r="E176" s="74">
        <v>25969</v>
      </c>
      <c r="F176" s="81">
        <v>2.79</v>
      </c>
      <c r="G176" s="76">
        <v>1</v>
      </c>
      <c r="H176" s="77"/>
      <c r="I176" s="77"/>
      <c r="J176" s="77"/>
      <c r="K176" s="51"/>
      <c r="L176" s="82">
        <v>1.4</v>
      </c>
      <c r="M176" s="82">
        <v>1.68</v>
      </c>
      <c r="N176" s="82">
        <v>2.23</v>
      </c>
      <c r="O176" s="83">
        <v>2.57</v>
      </c>
      <c r="P176" s="84">
        <v>0</v>
      </c>
      <c r="Q176" s="84">
        <f t="shared" si="526"/>
        <v>0</v>
      </c>
      <c r="R176" s="84"/>
      <c r="S176" s="84">
        <f t="shared" si="527"/>
        <v>0</v>
      </c>
      <c r="T176" s="84"/>
      <c r="U176" s="84">
        <f t="shared" si="528"/>
        <v>0</v>
      </c>
      <c r="V176" s="84"/>
      <c r="W176" s="85">
        <f t="shared" si="529"/>
        <v>0</v>
      </c>
      <c r="X176" s="84">
        <v>311</v>
      </c>
      <c r="Y176" s="84">
        <f t="shared" si="530"/>
        <v>44164761.555599995</v>
      </c>
      <c r="Z176" s="84"/>
      <c r="AA176" s="84"/>
      <c r="AB176" s="84"/>
      <c r="AC176" s="84">
        <f t="shared" si="531"/>
        <v>0</v>
      </c>
      <c r="AD176" s="84"/>
      <c r="AE176" s="84"/>
      <c r="AF176" s="84">
        <v>5</v>
      </c>
      <c r="AG176" s="84">
        <f t="shared" si="532"/>
        <v>557892.027</v>
      </c>
      <c r="AH176" s="84"/>
      <c r="AI176" s="84"/>
      <c r="AJ176" s="104"/>
      <c r="AK176" s="84">
        <f t="shared" si="533"/>
        <v>0</v>
      </c>
      <c r="AL176" s="84"/>
      <c r="AM176" s="85">
        <f t="shared" si="534"/>
        <v>0</v>
      </c>
      <c r="AN176" s="84"/>
      <c r="AO176" s="84">
        <f t="shared" si="535"/>
        <v>0</v>
      </c>
      <c r="AP176" s="84"/>
      <c r="AQ176" s="84">
        <f t="shared" si="536"/>
        <v>0</v>
      </c>
      <c r="AR176" s="149">
        <v>110</v>
      </c>
      <c r="AS176" s="84">
        <f t="shared" si="537"/>
        <v>18745172.1072</v>
      </c>
      <c r="AT176" s="84"/>
      <c r="AU176" s="89">
        <f t="shared" si="538"/>
        <v>0</v>
      </c>
      <c r="AV176" s="84"/>
      <c r="AW176" s="84">
        <f t="shared" si="539"/>
        <v>0</v>
      </c>
      <c r="AX176" s="84">
        <v>0</v>
      </c>
      <c r="AY176" s="84">
        <f t="shared" si="540"/>
        <v>0</v>
      </c>
      <c r="AZ176" s="84"/>
      <c r="BA176" s="84">
        <f t="shared" si="541"/>
        <v>0</v>
      </c>
      <c r="BB176" s="84"/>
      <c r="BC176" s="84">
        <f t="shared" si="542"/>
        <v>0</v>
      </c>
      <c r="BD176" s="84"/>
      <c r="BE176" s="85">
        <f t="shared" si="543"/>
        <v>0</v>
      </c>
      <c r="BF176" s="84"/>
      <c r="BG176" s="85">
        <f t="shared" si="544"/>
        <v>0</v>
      </c>
      <c r="BH176" s="84"/>
      <c r="BI176" s="84">
        <f t="shared" si="545"/>
        <v>0</v>
      </c>
      <c r="BJ176" s="84"/>
      <c r="BK176" s="84">
        <f t="shared" si="546"/>
        <v>0</v>
      </c>
      <c r="BL176" s="84"/>
      <c r="BM176" s="84">
        <f t="shared" si="547"/>
        <v>0</v>
      </c>
      <c r="BN176" s="84"/>
      <c r="BO176" s="85">
        <f t="shared" si="548"/>
        <v>0</v>
      </c>
      <c r="BP176" s="84"/>
      <c r="BQ176" s="84">
        <f t="shared" si="549"/>
        <v>0</v>
      </c>
      <c r="BR176" s="84"/>
      <c r="BS176" s="84">
        <f t="shared" si="550"/>
        <v>0</v>
      </c>
      <c r="BT176" s="84"/>
      <c r="BU176" s="85">
        <f t="shared" si="551"/>
        <v>0</v>
      </c>
      <c r="BV176" s="84"/>
      <c r="BW176" s="89">
        <f t="shared" si="552"/>
        <v>0</v>
      </c>
      <c r="BX176" s="84"/>
      <c r="BY176" s="84">
        <f t="shared" si="553"/>
        <v>0</v>
      </c>
      <c r="BZ176" s="84"/>
      <c r="CA176" s="84">
        <f t="shared" si="554"/>
        <v>0</v>
      </c>
      <c r="CB176" s="84"/>
      <c r="CC176" s="84">
        <f t="shared" si="555"/>
        <v>0</v>
      </c>
      <c r="CD176" s="84"/>
      <c r="CE176" s="84">
        <f t="shared" si="556"/>
        <v>0</v>
      </c>
      <c r="CF176" s="84"/>
      <c r="CG176" s="84"/>
      <c r="CH176" s="84"/>
      <c r="CI176" s="85">
        <f t="shared" si="557"/>
        <v>0</v>
      </c>
      <c r="CJ176" s="84"/>
      <c r="CK176" s="85">
        <f t="shared" si="558"/>
        <v>0</v>
      </c>
      <c r="CL176" s="84"/>
      <c r="CM176" s="84">
        <f t="shared" si="559"/>
        <v>0</v>
      </c>
      <c r="CN176" s="84"/>
      <c r="CO176" s="84">
        <f t="shared" si="560"/>
        <v>0</v>
      </c>
      <c r="CP176" s="84"/>
      <c r="CQ176" s="84">
        <f t="shared" si="561"/>
        <v>0</v>
      </c>
      <c r="CR176" s="84"/>
      <c r="CS176" s="84">
        <f t="shared" si="562"/>
        <v>0</v>
      </c>
      <c r="CT176" s="84"/>
      <c r="CU176" s="84">
        <f t="shared" si="563"/>
        <v>0</v>
      </c>
      <c r="CV176" s="84"/>
      <c r="CW176" s="84">
        <f t="shared" si="564"/>
        <v>0</v>
      </c>
      <c r="CX176" s="90"/>
      <c r="CY176" s="84">
        <f t="shared" si="565"/>
        <v>0</v>
      </c>
      <c r="CZ176" s="84"/>
      <c r="DA176" s="89">
        <f t="shared" si="566"/>
        <v>0</v>
      </c>
      <c r="DB176" s="84"/>
      <c r="DC176" s="84">
        <f t="shared" si="567"/>
        <v>0</v>
      </c>
      <c r="DD176" s="91"/>
      <c r="DE176" s="84">
        <f t="shared" si="568"/>
        <v>0</v>
      </c>
      <c r="DF176" s="84"/>
      <c r="DG176" s="84">
        <f t="shared" si="569"/>
        <v>0</v>
      </c>
      <c r="DH176" s="84"/>
      <c r="DI176" s="84">
        <f t="shared" si="570"/>
        <v>0</v>
      </c>
      <c r="DJ176" s="84"/>
      <c r="DK176" s="92">
        <f t="shared" si="571"/>
        <v>0</v>
      </c>
      <c r="DL176" s="89"/>
      <c r="DM176" s="89"/>
      <c r="DN176" s="85">
        <f t="shared" si="572"/>
        <v>426</v>
      </c>
      <c r="DO176" s="85">
        <f t="shared" si="573"/>
        <v>63467825.689799994</v>
      </c>
    </row>
    <row r="177" spans="1:119" ht="45" customHeight="1" x14ac:dyDescent="0.25">
      <c r="A177" s="73"/>
      <c r="B177" s="78">
        <v>145</v>
      </c>
      <c r="C177" s="79" t="s">
        <v>436</v>
      </c>
      <c r="D177" s="109" t="s">
        <v>437</v>
      </c>
      <c r="E177" s="74">
        <v>25969</v>
      </c>
      <c r="F177" s="81">
        <v>3.95</v>
      </c>
      <c r="G177" s="76">
        <v>1</v>
      </c>
      <c r="H177" s="77"/>
      <c r="I177" s="77"/>
      <c r="J177" s="77"/>
      <c r="K177" s="51"/>
      <c r="L177" s="82">
        <v>1.4</v>
      </c>
      <c r="M177" s="82">
        <v>1.68</v>
      </c>
      <c r="N177" s="82">
        <v>2.23</v>
      </c>
      <c r="O177" s="83">
        <v>2.57</v>
      </c>
      <c r="P177" s="84">
        <v>0</v>
      </c>
      <c r="Q177" s="84">
        <f t="shared" si="526"/>
        <v>0</v>
      </c>
      <c r="R177" s="84"/>
      <c r="S177" s="84">
        <f t="shared" si="527"/>
        <v>0</v>
      </c>
      <c r="T177" s="84"/>
      <c r="U177" s="84">
        <f t="shared" si="528"/>
        <v>0</v>
      </c>
      <c r="V177" s="84"/>
      <c r="W177" s="85">
        <f t="shared" si="529"/>
        <v>0</v>
      </c>
      <c r="X177" s="84">
        <v>13</v>
      </c>
      <c r="Y177" s="84">
        <f t="shared" si="530"/>
        <v>2613675.9739999999</v>
      </c>
      <c r="Z177" s="84"/>
      <c r="AA177" s="84"/>
      <c r="AB177" s="84"/>
      <c r="AC177" s="84">
        <f t="shared" si="531"/>
        <v>0</v>
      </c>
      <c r="AD177" s="84"/>
      <c r="AE177" s="84"/>
      <c r="AF177" s="84"/>
      <c r="AG177" s="84">
        <f t="shared" si="532"/>
        <v>0</v>
      </c>
      <c r="AH177" s="84"/>
      <c r="AI177" s="84"/>
      <c r="AJ177" s="104"/>
      <c r="AK177" s="84">
        <f t="shared" si="533"/>
        <v>0</v>
      </c>
      <c r="AL177" s="84"/>
      <c r="AM177" s="85">
        <f t="shared" si="534"/>
        <v>0</v>
      </c>
      <c r="AN177" s="84"/>
      <c r="AO177" s="84">
        <f t="shared" si="535"/>
        <v>0</v>
      </c>
      <c r="AP177" s="84"/>
      <c r="AQ177" s="84">
        <f t="shared" si="536"/>
        <v>0</v>
      </c>
      <c r="AR177" s="90"/>
      <c r="AS177" s="84">
        <f t="shared" si="537"/>
        <v>0</v>
      </c>
      <c r="AT177" s="84"/>
      <c r="AU177" s="89">
        <f t="shared" si="538"/>
        <v>0</v>
      </c>
      <c r="AV177" s="84"/>
      <c r="AW177" s="84">
        <f t="shared" si="539"/>
        <v>0</v>
      </c>
      <c r="AX177" s="84">
        <v>0</v>
      </c>
      <c r="AY177" s="84">
        <f t="shared" si="540"/>
        <v>0</v>
      </c>
      <c r="AZ177" s="84"/>
      <c r="BA177" s="84">
        <f t="shared" si="541"/>
        <v>0</v>
      </c>
      <c r="BB177" s="84"/>
      <c r="BC177" s="84">
        <f t="shared" si="542"/>
        <v>0</v>
      </c>
      <c r="BD177" s="84"/>
      <c r="BE177" s="85">
        <f t="shared" si="543"/>
        <v>0</v>
      </c>
      <c r="BF177" s="84"/>
      <c r="BG177" s="85">
        <f t="shared" si="544"/>
        <v>0</v>
      </c>
      <c r="BH177" s="84"/>
      <c r="BI177" s="84">
        <f t="shared" si="545"/>
        <v>0</v>
      </c>
      <c r="BJ177" s="84"/>
      <c r="BK177" s="84">
        <f t="shared" si="546"/>
        <v>0</v>
      </c>
      <c r="BL177" s="84"/>
      <c r="BM177" s="84">
        <f t="shared" si="547"/>
        <v>0</v>
      </c>
      <c r="BN177" s="84"/>
      <c r="BO177" s="85">
        <f t="shared" si="548"/>
        <v>0</v>
      </c>
      <c r="BP177" s="84"/>
      <c r="BQ177" s="84">
        <f t="shared" si="549"/>
        <v>0</v>
      </c>
      <c r="BR177" s="84"/>
      <c r="BS177" s="84">
        <f t="shared" si="550"/>
        <v>0</v>
      </c>
      <c r="BT177" s="84"/>
      <c r="BU177" s="85">
        <f t="shared" si="551"/>
        <v>0</v>
      </c>
      <c r="BV177" s="84"/>
      <c r="BW177" s="89">
        <f t="shared" si="552"/>
        <v>0</v>
      </c>
      <c r="BX177" s="84"/>
      <c r="BY177" s="84">
        <f t="shared" si="553"/>
        <v>0</v>
      </c>
      <c r="BZ177" s="84"/>
      <c r="CA177" s="84">
        <f t="shared" si="554"/>
        <v>0</v>
      </c>
      <c r="CB177" s="84"/>
      <c r="CC177" s="84">
        <f t="shared" si="555"/>
        <v>0</v>
      </c>
      <c r="CD177" s="84"/>
      <c r="CE177" s="84">
        <f t="shared" si="556"/>
        <v>0</v>
      </c>
      <c r="CF177" s="84"/>
      <c r="CG177" s="84"/>
      <c r="CH177" s="84"/>
      <c r="CI177" s="85">
        <f t="shared" si="557"/>
        <v>0</v>
      </c>
      <c r="CJ177" s="84"/>
      <c r="CK177" s="85">
        <f t="shared" si="558"/>
        <v>0</v>
      </c>
      <c r="CL177" s="84"/>
      <c r="CM177" s="84">
        <f t="shared" si="559"/>
        <v>0</v>
      </c>
      <c r="CN177" s="84"/>
      <c r="CO177" s="84">
        <f t="shared" si="560"/>
        <v>0</v>
      </c>
      <c r="CP177" s="84"/>
      <c r="CQ177" s="84">
        <f t="shared" si="561"/>
        <v>0</v>
      </c>
      <c r="CR177" s="84"/>
      <c r="CS177" s="84">
        <f t="shared" si="562"/>
        <v>0</v>
      </c>
      <c r="CT177" s="84"/>
      <c r="CU177" s="84">
        <f t="shared" si="563"/>
        <v>0</v>
      </c>
      <c r="CV177" s="84"/>
      <c r="CW177" s="84">
        <f t="shared" si="564"/>
        <v>0</v>
      </c>
      <c r="CX177" s="90"/>
      <c r="CY177" s="84">
        <f t="shared" si="565"/>
        <v>0</v>
      </c>
      <c r="CZ177" s="84"/>
      <c r="DA177" s="89">
        <f t="shared" si="566"/>
        <v>0</v>
      </c>
      <c r="DB177" s="84"/>
      <c r="DC177" s="84">
        <f t="shared" si="567"/>
        <v>0</v>
      </c>
      <c r="DD177" s="91"/>
      <c r="DE177" s="84">
        <f t="shared" si="568"/>
        <v>0</v>
      </c>
      <c r="DF177" s="84"/>
      <c r="DG177" s="84">
        <f t="shared" si="569"/>
        <v>0</v>
      </c>
      <c r="DH177" s="84"/>
      <c r="DI177" s="84">
        <f t="shared" si="570"/>
        <v>0</v>
      </c>
      <c r="DJ177" s="84"/>
      <c r="DK177" s="92">
        <f t="shared" si="571"/>
        <v>0</v>
      </c>
      <c r="DL177" s="89"/>
      <c r="DM177" s="89"/>
      <c r="DN177" s="85">
        <f t="shared" si="572"/>
        <v>13</v>
      </c>
      <c r="DO177" s="85">
        <f t="shared" si="573"/>
        <v>2613675.9739999999</v>
      </c>
    </row>
    <row r="178" spans="1:119" ht="60" x14ac:dyDescent="0.25">
      <c r="A178" s="73"/>
      <c r="B178" s="78">
        <v>146</v>
      </c>
      <c r="C178" s="79" t="s">
        <v>438</v>
      </c>
      <c r="D178" s="109" t="s">
        <v>439</v>
      </c>
      <c r="E178" s="74">
        <v>25969</v>
      </c>
      <c r="F178" s="81">
        <v>2.38</v>
      </c>
      <c r="G178" s="76">
        <v>1</v>
      </c>
      <c r="H178" s="77"/>
      <c r="I178" s="77"/>
      <c r="J178" s="77"/>
      <c r="K178" s="51"/>
      <c r="L178" s="82">
        <v>1.4</v>
      </c>
      <c r="M178" s="82">
        <v>1.68</v>
      </c>
      <c r="N178" s="82">
        <v>2.23</v>
      </c>
      <c r="O178" s="83">
        <v>2.57</v>
      </c>
      <c r="P178" s="84"/>
      <c r="Q178" s="84">
        <f t="shared" si="526"/>
        <v>0</v>
      </c>
      <c r="R178" s="84">
        <v>7</v>
      </c>
      <c r="S178" s="84">
        <f t="shared" si="527"/>
        <v>666271.05159999989</v>
      </c>
      <c r="T178" s="84"/>
      <c r="U178" s="84">
        <f t="shared" si="528"/>
        <v>0</v>
      </c>
      <c r="V178" s="84"/>
      <c r="W178" s="85">
        <f t="shared" si="529"/>
        <v>0</v>
      </c>
      <c r="X178" s="84">
        <v>1</v>
      </c>
      <c r="Y178" s="84">
        <f t="shared" si="530"/>
        <v>121140.19119999997</v>
      </c>
      <c r="Z178" s="84"/>
      <c r="AA178" s="84"/>
      <c r="AB178" s="84"/>
      <c r="AC178" s="84">
        <f t="shared" si="531"/>
        <v>0</v>
      </c>
      <c r="AD178" s="108"/>
      <c r="AE178" s="84"/>
      <c r="AF178" s="84">
        <v>5</v>
      </c>
      <c r="AG178" s="84">
        <f t="shared" si="532"/>
        <v>475907.89399999997</v>
      </c>
      <c r="AH178" s="108"/>
      <c r="AI178" s="84"/>
      <c r="AJ178" s="104"/>
      <c r="AK178" s="84">
        <f t="shared" si="533"/>
        <v>0</v>
      </c>
      <c r="AL178" s="84">
        <v>7</v>
      </c>
      <c r="AM178" s="85">
        <f t="shared" si="534"/>
        <v>666271.05159999989</v>
      </c>
      <c r="AN178" s="84"/>
      <c r="AO178" s="84">
        <f t="shared" si="535"/>
        <v>0</v>
      </c>
      <c r="AP178" s="84"/>
      <c r="AQ178" s="84">
        <f t="shared" si="536"/>
        <v>0</v>
      </c>
      <c r="AR178" s="90">
        <v>3</v>
      </c>
      <c r="AS178" s="84">
        <f t="shared" si="537"/>
        <v>436104.68831999996</v>
      </c>
      <c r="AT178" s="108"/>
      <c r="AU178" s="89">
        <f t="shared" si="538"/>
        <v>0</v>
      </c>
      <c r="AV178" s="108"/>
      <c r="AW178" s="84">
        <f t="shared" si="539"/>
        <v>0</v>
      </c>
      <c r="AX178" s="108">
        <v>0</v>
      </c>
      <c r="AY178" s="84">
        <f t="shared" si="540"/>
        <v>0</v>
      </c>
      <c r="AZ178" s="84"/>
      <c r="BA178" s="84">
        <f t="shared" si="541"/>
        <v>0</v>
      </c>
      <c r="BB178" s="108"/>
      <c r="BC178" s="84">
        <f t="shared" si="542"/>
        <v>0</v>
      </c>
      <c r="BD178" s="108"/>
      <c r="BE178" s="85">
        <f t="shared" si="543"/>
        <v>0</v>
      </c>
      <c r="BF178" s="108"/>
      <c r="BG178" s="85">
        <f t="shared" si="544"/>
        <v>0</v>
      </c>
      <c r="BH178" s="108"/>
      <c r="BI178" s="84">
        <f t="shared" si="545"/>
        <v>0</v>
      </c>
      <c r="BJ178" s="84"/>
      <c r="BK178" s="84">
        <f t="shared" si="546"/>
        <v>0</v>
      </c>
      <c r="BL178" s="108"/>
      <c r="BM178" s="84">
        <f t="shared" si="547"/>
        <v>0</v>
      </c>
      <c r="BN178" s="108"/>
      <c r="BO178" s="85">
        <f t="shared" si="548"/>
        <v>0</v>
      </c>
      <c r="BP178" s="108"/>
      <c r="BQ178" s="84">
        <f t="shared" si="549"/>
        <v>0</v>
      </c>
      <c r="BR178" s="108"/>
      <c r="BS178" s="84">
        <f t="shared" si="550"/>
        <v>0</v>
      </c>
      <c r="BT178" s="108"/>
      <c r="BU178" s="85">
        <f t="shared" si="551"/>
        <v>0</v>
      </c>
      <c r="BV178" s="84"/>
      <c r="BW178" s="89">
        <f t="shared" si="552"/>
        <v>0</v>
      </c>
      <c r="BX178" s="108"/>
      <c r="BY178" s="84">
        <f t="shared" si="553"/>
        <v>0</v>
      </c>
      <c r="BZ178" s="108"/>
      <c r="CA178" s="84">
        <f t="shared" si="554"/>
        <v>0</v>
      </c>
      <c r="CB178" s="108"/>
      <c r="CC178" s="84">
        <f t="shared" si="555"/>
        <v>0</v>
      </c>
      <c r="CD178" s="108"/>
      <c r="CE178" s="84">
        <f t="shared" si="556"/>
        <v>0</v>
      </c>
      <c r="CF178" s="108"/>
      <c r="CG178" s="84"/>
      <c r="CH178" s="108"/>
      <c r="CI178" s="85">
        <f t="shared" si="557"/>
        <v>0</v>
      </c>
      <c r="CJ178" s="108"/>
      <c r="CK178" s="85">
        <f t="shared" si="558"/>
        <v>0</v>
      </c>
      <c r="CL178" s="108"/>
      <c r="CM178" s="84">
        <f t="shared" si="559"/>
        <v>0</v>
      </c>
      <c r="CN178" s="108"/>
      <c r="CO178" s="84">
        <f t="shared" si="560"/>
        <v>0</v>
      </c>
      <c r="CP178" s="108"/>
      <c r="CQ178" s="84">
        <f t="shared" si="561"/>
        <v>0</v>
      </c>
      <c r="CR178" s="108"/>
      <c r="CS178" s="84">
        <f t="shared" si="562"/>
        <v>0</v>
      </c>
      <c r="CT178" s="108"/>
      <c r="CU178" s="84">
        <f t="shared" si="563"/>
        <v>0</v>
      </c>
      <c r="CV178" s="108"/>
      <c r="CW178" s="84">
        <f t="shared" si="564"/>
        <v>0</v>
      </c>
      <c r="CX178" s="90"/>
      <c r="CY178" s="84">
        <f t="shared" si="565"/>
        <v>0</v>
      </c>
      <c r="CZ178" s="108"/>
      <c r="DA178" s="89">
        <f t="shared" si="566"/>
        <v>0</v>
      </c>
      <c r="DB178" s="108"/>
      <c r="DC178" s="84">
        <f t="shared" si="567"/>
        <v>0</v>
      </c>
      <c r="DD178" s="148"/>
      <c r="DE178" s="84">
        <f t="shared" si="568"/>
        <v>0</v>
      </c>
      <c r="DF178" s="108"/>
      <c r="DG178" s="84">
        <f t="shared" si="569"/>
        <v>0</v>
      </c>
      <c r="DH178" s="108"/>
      <c r="DI178" s="84">
        <f t="shared" si="570"/>
        <v>0</v>
      </c>
      <c r="DJ178" s="108"/>
      <c r="DK178" s="92">
        <f t="shared" si="571"/>
        <v>0</v>
      </c>
      <c r="DL178" s="89"/>
      <c r="DM178" s="89"/>
      <c r="DN178" s="85">
        <f t="shared" si="572"/>
        <v>23</v>
      </c>
      <c r="DO178" s="85">
        <f t="shared" si="573"/>
        <v>2365694.8767200001</v>
      </c>
    </row>
    <row r="179" spans="1:119" ht="45" customHeight="1" x14ac:dyDescent="0.25">
      <c r="A179" s="73"/>
      <c r="B179" s="78">
        <v>147</v>
      </c>
      <c r="C179" s="79" t="s">
        <v>440</v>
      </c>
      <c r="D179" s="109" t="s">
        <v>441</v>
      </c>
      <c r="E179" s="74">
        <v>25969</v>
      </c>
      <c r="F179" s="81">
        <v>4.4400000000000004</v>
      </c>
      <c r="G179" s="76">
        <v>1</v>
      </c>
      <c r="H179" s="77"/>
      <c r="I179" s="77"/>
      <c r="J179" s="77"/>
      <c r="K179" s="51"/>
      <c r="L179" s="82">
        <v>1.4</v>
      </c>
      <c r="M179" s="82">
        <v>1.68</v>
      </c>
      <c r="N179" s="82">
        <v>2.23</v>
      </c>
      <c r="O179" s="83">
        <v>2.57</v>
      </c>
      <c r="P179" s="84">
        <v>5</v>
      </c>
      <c r="Q179" s="84">
        <f t="shared" si="526"/>
        <v>887828.17200000014</v>
      </c>
      <c r="R179" s="84">
        <v>1</v>
      </c>
      <c r="S179" s="84">
        <f t="shared" si="527"/>
        <v>177565.63440000001</v>
      </c>
      <c r="T179" s="84"/>
      <c r="U179" s="84">
        <f t="shared" si="528"/>
        <v>0</v>
      </c>
      <c r="V179" s="84"/>
      <c r="W179" s="85">
        <f t="shared" si="529"/>
        <v>0</v>
      </c>
      <c r="X179" s="84"/>
      <c r="Y179" s="84">
        <f t="shared" si="530"/>
        <v>0</v>
      </c>
      <c r="Z179" s="84"/>
      <c r="AA179" s="84"/>
      <c r="AB179" s="84"/>
      <c r="AC179" s="84">
        <f t="shared" si="531"/>
        <v>0</v>
      </c>
      <c r="AD179" s="108"/>
      <c r="AE179" s="84"/>
      <c r="AF179" s="84">
        <v>30</v>
      </c>
      <c r="AG179" s="84">
        <f t="shared" si="532"/>
        <v>5326969.0320000006</v>
      </c>
      <c r="AH179" s="108"/>
      <c r="AI179" s="84"/>
      <c r="AJ179" s="104"/>
      <c r="AK179" s="84">
        <f t="shared" si="533"/>
        <v>0</v>
      </c>
      <c r="AL179" s="84">
        <v>2</v>
      </c>
      <c r="AM179" s="85">
        <f t="shared" si="534"/>
        <v>355131.26880000002</v>
      </c>
      <c r="AN179" s="84"/>
      <c r="AO179" s="84">
        <f t="shared" si="535"/>
        <v>0</v>
      </c>
      <c r="AP179" s="84"/>
      <c r="AQ179" s="84">
        <f t="shared" si="536"/>
        <v>0</v>
      </c>
      <c r="AR179" s="90">
        <v>5</v>
      </c>
      <c r="AS179" s="84">
        <f t="shared" si="537"/>
        <v>1355955.7535999999</v>
      </c>
      <c r="AT179" s="108"/>
      <c r="AU179" s="89">
        <f t="shared" si="538"/>
        <v>0</v>
      </c>
      <c r="AV179" s="108"/>
      <c r="AW179" s="84">
        <f t="shared" si="539"/>
        <v>0</v>
      </c>
      <c r="AX179" s="108">
        <v>0</v>
      </c>
      <c r="AY179" s="84">
        <f t="shared" si="540"/>
        <v>0</v>
      </c>
      <c r="AZ179" s="84"/>
      <c r="BA179" s="84">
        <f t="shared" si="541"/>
        <v>0</v>
      </c>
      <c r="BB179" s="108"/>
      <c r="BC179" s="84">
        <f t="shared" si="542"/>
        <v>0</v>
      </c>
      <c r="BD179" s="108"/>
      <c r="BE179" s="85">
        <f t="shared" si="543"/>
        <v>0</v>
      </c>
      <c r="BF179" s="108"/>
      <c r="BG179" s="85">
        <f t="shared" si="544"/>
        <v>0</v>
      </c>
      <c r="BH179" s="108"/>
      <c r="BI179" s="84">
        <f t="shared" si="545"/>
        <v>0</v>
      </c>
      <c r="BJ179" s="84"/>
      <c r="BK179" s="84">
        <f t="shared" si="546"/>
        <v>0</v>
      </c>
      <c r="BL179" s="108"/>
      <c r="BM179" s="84">
        <f t="shared" si="547"/>
        <v>0</v>
      </c>
      <c r="BN179" s="108"/>
      <c r="BO179" s="85">
        <f t="shared" si="548"/>
        <v>0</v>
      </c>
      <c r="BP179" s="108"/>
      <c r="BQ179" s="84">
        <f t="shared" si="549"/>
        <v>0</v>
      </c>
      <c r="BR179" s="108"/>
      <c r="BS179" s="84">
        <f t="shared" si="550"/>
        <v>0</v>
      </c>
      <c r="BT179" s="108"/>
      <c r="BU179" s="85">
        <f t="shared" si="551"/>
        <v>0</v>
      </c>
      <c r="BV179" s="84"/>
      <c r="BW179" s="89">
        <f t="shared" si="552"/>
        <v>0</v>
      </c>
      <c r="BX179" s="108"/>
      <c r="BY179" s="84">
        <f t="shared" si="553"/>
        <v>0</v>
      </c>
      <c r="BZ179" s="108"/>
      <c r="CA179" s="84">
        <f t="shared" si="554"/>
        <v>0</v>
      </c>
      <c r="CB179" s="108"/>
      <c r="CC179" s="84">
        <f t="shared" si="555"/>
        <v>0</v>
      </c>
      <c r="CD179" s="108"/>
      <c r="CE179" s="84">
        <f t="shared" si="556"/>
        <v>0</v>
      </c>
      <c r="CF179" s="108"/>
      <c r="CG179" s="84"/>
      <c r="CH179" s="108"/>
      <c r="CI179" s="85">
        <f t="shared" si="557"/>
        <v>0</v>
      </c>
      <c r="CJ179" s="108"/>
      <c r="CK179" s="85">
        <f t="shared" si="558"/>
        <v>0</v>
      </c>
      <c r="CL179" s="108"/>
      <c r="CM179" s="84">
        <f t="shared" si="559"/>
        <v>0</v>
      </c>
      <c r="CN179" s="108"/>
      <c r="CO179" s="84">
        <f t="shared" si="560"/>
        <v>0</v>
      </c>
      <c r="CP179" s="108"/>
      <c r="CQ179" s="84">
        <f t="shared" si="561"/>
        <v>0</v>
      </c>
      <c r="CR179" s="108"/>
      <c r="CS179" s="84">
        <f t="shared" si="562"/>
        <v>0</v>
      </c>
      <c r="CT179" s="108"/>
      <c r="CU179" s="84">
        <f t="shared" si="563"/>
        <v>0</v>
      </c>
      <c r="CV179" s="108"/>
      <c r="CW179" s="84">
        <f t="shared" si="564"/>
        <v>0</v>
      </c>
      <c r="CX179" s="90"/>
      <c r="CY179" s="84">
        <f t="shared" si="565"/>
        <v>0</v>
      </c>
      <c r="CZ179" s="108"/>
      <c r="DA179" s="89">
        <f t="shared" si="566"/>
        <v>0</v>
      </c>
      <c r="DB179" s="108"/>
      <c r="DC179" s="84">
        <f t="shared" si="567"/>
        <v>0</v>
      </c>
      <c r="DD179" s="148"/>
      <c r="DE179" s="84">
        <f t="shared" si="568"/>
        <v>0</v>
      </c>
      <c r="DF179" s="108"/>
      <c r="DG179" s="84">
        <f t="shared" si="569"/>
        <v>0</v>
      </c>
      <c r="DH179" s="108"/>
      <c r="DI179" s="84">
        <f t="shared" si="570"/>
        <v>0</v>
      </c>
      <c r="DJ179" s="108"/>
      <c r="DK179" s="92">
        <f t="shared" si="571"/>
        <v>0</v>
      </c>
      <c r="DL179" s="89"/>
      <c r="DM179" s="89"/>
      <c r="DN179" s="85">
        <f t="shared" si="572"/>
        <v>43</v>
      </c>
      <c r="DO179" s="85">
        <f t="shared" si="573"/>
        <v>8103449.8607999999</v>
      </c>
    </row>
    <row r="180" spans="1:119" ht="45" customHeight="1" x14ac:dyDescent="0.25">
      <c r="A180" s="73"/>
      <c r="B180" s="78">
        <v>148</v>
      </c>
      <c r="C180" s="79" t="s">
        <v>442</v>
      </c>
      <c r="D180" s="109" t="s">
        <v>443</v>
      </c>
      <c r="E180" s="74">
        <v>25969</v>
      </c>
      <c r="F180" s="81">
        <v>2.17</v>
      </c>
      <c r="G180" s="76">
        <v>1</v>
      </c>
      <c r="H180" s="77"/>
      <c r="I180" s="77"/>
      <c r="J180" s="77"/>
      <c r="K180" s="51"/>
      <c r="L180" s="82">
        <v>1.4</v>
      </c>
      <c r="M180" s="82">
        <v>1.68</v>
      </c>
      <c r="N180" s="82">
        <v>2.23</v>
      </c>
      <c r="O180" s="83">
        <v>2.57</v>
      </c>
      <c r="P180" s="84"/>
      <c r="Q180" s="84">
        <f t="shared" si="526"/>
        <v>0</v>
      </c>
      <c r="R180" s="84"/>
      <c r="S180" s="84">
        <f t="shared" si="527"/>
        <v>0</v>
      </c>
      <c r="T180" s="84"/>
      <c r="U180" s="84">
        <f t="shared" si="528"/>
        <v>0</v>
      </c>
      <c r="V180" s="84"/>
      <c r="W180" s="85">
        <f t="shared" si="529"/>
        <v>0</v>
      </c>
      <c r="X180" s="84"/>
      <c r="Y180" s="84">
        <f t="shared" si="530"/>
        <v>0</v>
      </c>
      <c r="Z180" s="84"/>
      <c r="AA180" s="84"/>
      <c r="AB180" s="84"/>
      <c r="AC180" s="84">
        <f t="shared" si="531"/>
        <v>0</v>
      </c>
      <c r="AD180" s="84"/>
      <c r="AE180" s="84"/>
      <c r="AF180" s="84">
        <v>10</v>
      </c>
      <c r="AG180" s="84">
        <f t="shared" si="532"/>
        <v>867832.0419999999</v>
      </c>
      <c r="AH180" s="84"/>
      <c r="AI180" s="84"/>
      <c r="AJ180" s="104"/>
      <c r="AK180" s="84">
        <f t="shared" si="533"/>
        <v>0</v>
      </c>
      <c r="AL180" s="84"/>
      <c r="AM180" s="85">
        <f t="shared" si="534"/>
        <v>0</v>
      </c>
      <c r="AN180" s="84"/>
      <c r="AO180" s="84">
        <f t="shared" si="535"/>
        <v>0</v>
      </c>
      <c r="AP180" s="84"/>
      <c r="AQ180" s="84">
        <f t="shared" si="536"/>
        <v>0</v>
      </c>
      <c r="AR180" s="88"/>
      <c r="AS180" s="84">
        <f t="shared" si="537"/>
        <v>0</v>
      </c>
      <c r="AT180" s="84"/>
      <c r="AU180" s="89">
        <f t="shared" si="538"/>
        <v>0</v>
      </c>
      <c r="AV180" s="84"/>
      <c r="AW180" s="84">
        <f t="shared" si="539"/>
        <v>0</v>
      </c>
      <c r="AX180" s="84">
        <v>0</v>
      </c>
      <c r="AY180" s="84">
        <f t="shared" si="540"/>
        <v>0</v>
      </c>
      <c r="AZ180" s="84"/>
      <c r="BA180" s="84">
        <f t="shared" si="541"/>
        <v>0</v>
      </c>
      <c r="BB180" s="84"/>
      <c r="BC180" s="84">
        <f t="shared" si="542"/>
        <v>0</v>
      </c>
      <c r="BD180" s="84"/>
      <c r="BE180" s="85">
        <f t="shared" si="543"/>
        <v>0</v>
      </c>
      <c r="BF180" s="84"/>
      <c r="BG180" s="85">
        <f t="shared" si="544"/>
        <v>0</v>
      </c>
      <c r="BH180" s="84"/>
      <c r="BI180" s="84">
        <f t="shared" si="545"/>
        <v>0</v>
      </c>
      <c r="BJ180" s="84"/>
      <c r="BK180" s="84">
        <f t="shared" si="546"/>
        <v>0</v>
      </c>
      <c r="BL180" s="84"/>
      <c r="BM180" s="84">
        <f t="shared" si="547"/>
        <v>0</v>
      </c>
      <c r="BN180" s="84"/>
      <c r="BO180" s="85">
        <f t="shared" si="548"/>
        <v>0</v>
      </c>
      <c r="BP180" s="84"/>
      <c r="BQ180" s="84">
        <f t="shared" si="549"/>
        <v>0</v>
      </c>
      <c r="BR180" s="84"/>
      <c r="BS180" s="84">
        <f t="shared" si="550"/>
        <v>0</v>
      </c>
      <c r="BT180" s="84"/>
      <c r="BU180" s="85">
        <f t="shared" si="551"/>
        <v>0</v>
      </c>
      <c r="BV180" s="84"/>
      <c r="BW180" s="89">
        <f t="shared" si="552"/>
        <v>0</v>
      </c>
      <c r="BX180" s="84"/>
      <c r="BY180" s="84">
        <f t="shared" si="553"/>
        <v>0</v>
      </c>
      <c r="BZ180" s="84"/>
      <c r="CA180" s="84">
        <f t="shared" si="554"/>
        <v>0</v>
      </c>
      <c r="CB180" s="84"/>
      <c r="CC180" s="84">
        <f t="shared" si="555"/>
        <v>0</v>
      </c>
      <c r="CD180" s="84"/>
      <c r="CE180" s="84">
        <f t="shared" si="556"/>
        <v>0</v>
      </c>
      <c r="CF180" s="84"/>
      <c r="CG180" s="84"/>
      <c r="CH180" s="84"/>
      <c r="CI180" s="85">
        <f t="shared" si="557"/>
        <v>0</v>
      </c>
      <c r="CJ180" s="84"/>
      <c r="CK180" s="85">
        <f t="shared" si="558"/>
        <v>0</v>
      </c>
      <c r="CL180" s="84"/>
      <c r="CM180" s="84">
        <f t="shared" si="559"/>
        <v>0</v>
      </c>
      <c r="CN180" s="84"/>
      <c r="CO180" s="84">
        <f t="shared" si="560"/>
        <v>0</v>
      </c>
      <c r="CP180" s="84"/>
      <c r="CQ180" s="84">
        <f t="shared" si="561"/>
        <v>0</v>
      </c>
      <c r="CR180" s="84"/>
      <c r="CS180" s="84">
        <f t="shared" si="562"/>
        <v>0</v>
      </c>
      <c r="CT180" s="84"/>
      <c r="CU180" s="84">
        <f t="shared" si="563"/>
        <v>0</v>
      </c>
      <c r="CV180" s="84"/>
      <c r="CW180" s="84">
        <f t="shared" si="564"/>
        <v>0</v>
      </c>
      <c r="CX180" s="90"/>
      <c r="CY180" s="84">
        <f t="shared" si="565"/>
        <v>0</v>
      </c>
      <c r="CZ180" s="84"/>
      <c r="DA180" s="89">
        <f t="shared" si="566"/>
        <v>0</v>
      </c>
      <c r="DB180" s="84"/>
      <c r="DC180" s="84">
        <f t="shared" si="567"/>
        <v>0</v>
      </c>
      <c r="DD180" s="91"/>
      <c r="DE180" s="84">
        <f t="shared" si="568"/>
        <v>0</v>
      </c>
      <c r="DF180" s="84"/>
      <c r="DG180" s="84">
        <f t="shared" si="569"/>
        <v>0</v>
      </c>
      <c r="DH180" s="84"/>
      <c r="DI180" s="84">
        <f t="shared" si="570"/>
        <v>0</v>
      </c>
      <c r="DJ180" s="84"/>
      <c r="DK180" s="92">
        <f t="shared" si="571"/>
        <v>0</v>
      </c>
      <c r="DL180" s="89"/>
      <c r="DM180" s="89"/>
      <c r="DN180" s="85">
        <f t="shared" si="572"/>
        <v>10</v>
      </c>
      <c r="DO180" s="85">
        <f t="shared" si="573"/>
        <v>867832.0419999999</v>
      </c>
    </row>
    <row r="181" spans="1:119" ht="45" customHeight="1" x14ac:dyDescent="0.25">
      <c r="A181" s="73"/>
      <c r="B181" s="78">
        <v>149</v>
      </c>
      <c r="C181" s="79" t="s">
        <v>444</v>
      </c>
      <c r="D181" s="109" t="s">
        <v>445</v>
      </c>
      <c r="E181" s="74">
        <v>25969</v>
      </c>
      <c r="F181" s="81">
        <v>3.43</v>
      </c>
      <c r="G181" s="76">
        <v>1</v>
      </c>
      <c r="H181" s="77"/>
      <c r="I181" s="77"/>
      <c r="J181" s="77"/>
      <c r="K181" s="51"/>
      <c r="L181" s="82">
        <v>1.4</v>
      </c>
      <c r="M181" s="82">
        <v>1.68</v>
      </c>
      <c r="N181" s="82">
        <v>2.23</v>
      </c>
      <c r="O181" s="83">
        <v>2.57</v>
      </c>
      <c r="P181" s="84">
        <v>1</v>
      </c>
      <c r="Q181" s="84">
        <f t="shared" si="526"/>
        <v>137173.45180000001</v>
      </c>
      <c r="R181" s="84">
        <v>7</v>
      </c>
      <c r="S181" s="84">
        <f t="shared" si="527"/>
        <v>960214.16260000004</v>
      </c>
      <c r="T181" s="84"/>
      <c r="U181" s="84">
        <f t="shared" si="528"/>
        <v>0</v>
      </c>
      <c r="V181" s="84"/>
      <c r="W181" s="85">
        <f t="shared" si="529"/>
        <v>0</v>
      </c>
      <c r="X181" s="84">
        <v>82</v>
      </c>
      <c r="Y181" s="84">
        <f t="shared" si="530"/>
        <v>14315920.242399998</v>
      </c>
      <c r="Z181" s="84"/>
      <c r="AA181" s="84"/>
      <c r="AB181" s="84"/>
      <c r="AC181" s="84">
        <f t="shared" si="531"/>
        <v>0</v>
      </c>
      <c r="AD181" s="84"/>
      <c r="AE181" s="84"/>
      <c r="AF181" s="84">
        <v>15</v>
      </c>
      <c r="AG181" s="84">
        <f t="shared" si="532"/>
        <v>2057601.777</v>
      </c>
      <c r="AH181" s="84"/>
      <c r="AI181" s="84"/>
      <c r="AJ181" s="104"/>
      <c r="AK181" s="84">
        <f t="shared" si="533"/>
        <v>0</v>
      </c>
      <c r="AL181" s="84">
        <v>9</v>
      </c>
      <c r="AM181" s="85">
        <f t="shared" si="534"/>
        <v>1234561.0662</v>
      </c>
      <c r="AN181" s="84"/>
      <c r="AO181" s="84">
        <f t="shared" si="535"/>
        <v>0</v>
      </c>
      <c r="AP181" s="84"/>
      <c r="AQ181" s="84">
        <f t="shared" si="536"/>
        <v>0</v>
      </c>
      <c r="AR181" s="90">
        <v>41</v>
      </c>
      <c r="AS181" s="84">
        <f t="shared" si="537"/>
        <v>8589552.1454399992</v>
      </c>
      <c r="AT181" s="84"/>
      <c r="AU181" s="89">
        <f t="shared" si="538"/>
        <v>0</v>
      </c>
      <c r="AV181" s="84"/>
      <c r="AW181" s="84">
        <f t="shared" si="539"/>
        <v>0</v>
      </c>
      <c r="AX181" s="84">
        <v>0</v>
      </c>
      <c r="AY181" s="84">
        <f t="shared" si="540"/>
        <v>0</v>
      </c>
      <c r="AZ181" s="84"/>
      <c r="BA181" s="84">
        <f t="shared" si="541"/>
        <v>0</v>
      </c>
      <c r="BB181" s="84"/>
      <c r="BC181" s="84">
        <f t="shared" si="542"/>
        <v>0</v>
      </c>
      <c r="BD181" s="84"/>
      <c r="BE181" s="85">
        <f t="shared" si="543"/>
        <v>0</v>
      </c>
      <c r="BF181" s="84"/>
      <c r="BG181" s="85">
        <f t="shared" si="544"/>
        <v>0</v>
      </c>
      <c r="BH181" s="84"/>
      <c r="BI181" s="84">
        <f t="shared" si="545"/>
        <v>0</v>
      </c>
      <c r="BJ181" s="84"/>
      <c r="BK181" s="84">
        <f t="shared" si="546"/>
        <v>0</v>
      </c>
      <c r="BL181" s="84"/>
      <c r="BM181" s="84">
        <f t="shared" si="547"/>
        <v>0</v>
      </c>
      <c r="BN181" s="84"/>
      <c r="BO181" s="85">
        <f t="shared" si="548"/>
        <v>0</v>
      </c>
      <c r="BP181" s="84"/>
      <c r="BQ181" s="84">
        <f t="shared" si="549"/>
        <v>0</v>
      </c>
      <c r="BR181" s="84"/>
      <c r="BS181" s="84">
        <f t="shared" si="550"/>
        <v>0</v>
      </c>
      <c r="BT181" s="84"/>
      <c r="BU181" s="85">
        <f t="shared" si="551"/>
        <v>0</v>
      </c>
      <c r="BV181" s="84"/>
      <c r="BW181" s="89">
        <f t="shared" si="552"/>
        <v>0</v>
      </c>
      <c r="BX181" s="84"/>
      <c r="BY181" s="84">
        <f t="shared" si="553"/>
        <v>0</v>
      </c>
      <c r="BZ181" s="84"/>
      <c r="CA181" s="84">
        <f t="shared" si="554"/>
        <v>0</v>
      </c>
      <c r="CB181" s="84"/>
      <c r="CC181" s="84">
        <f t="shared" si="555"/>
        <v>0</v>
      </c>
      <c r="CD181" s="84"/>
      <c r="CE181" s="84">
        <f t="shared" si="556"/>
        <v>0</v>
      </c>
      <c r="CF181" s="84"/>
      <c r="CG181" s="84"/>
      <c r="CH181" s="84"/>
      <c r="CI181" s="85">
        <f t="shared" si="557"/>
        <v>0</v>
      </c>
      <c r="CJ181" s="84"/>
      <c r="CK181" s="85">
        <f t="shared" si="558"/>
        <v>0</v>
      </c>
      <c r="CL181" s="84"/>
      <c r="CM181" s="84">
        <f t="shared" si="559"/>
        <v>0</v>
      </c>
      <c r="CN181" s="84"/>
      <c r="CO181" s="84">
        <f t="shared" si="560"/>
        <v>0</v>
      </c>
      <c r="CP181" s="84"/>
      <c r="CQ181" s="84">
        <f t="shared" si="561"/>
        <v>0</v>
      </c>
      <c r="CR181" s="84"/>
      <c r="CS181" s="84">
        <f t="shared" si="562"/>
        <v>0</v>
      </c>
      <c r="CT181" s="84"/>
      <c r="CU181" s="84">
        <f t="shared" si="563"/>
        <v>0</v>
      </c>
      <c r="CV181" s="84"/>
      <c r="CW181" s="84">
        <f t="shared" si="564"/>
        <v>0</v>
      </c>
      <c r="CX181" s="90"/>
      <c r="CY181" s="84">
        <f t="shared" si="565"/>
        <v>0</v>
      </c>
      <c r="CZ181" s="84"/>
      <c r="DA181" s="89">
        <f t="shared" si="566"/>
        <v>0</v>
      </c>
      <c r="DB181" s="84"/>
      <c r="DC181" s="84">
        <f t="shared" si="567"/>
        <v>0</v>
      </c>
      <c r="DD181" s="91"/>
      <c r="DE181" s="84">
        <f t="shared" si="568"/>
        <v>0</v>
      </c>
      <c r="DF181" s="84"/>
      <c r="DG181" s="84">
        <f t="shared" si="569"/>
        <v>0</v>
      </c>
      <c r="DH181" s="84"/>
      <c r="DI181" s="84">
        <f t="shared" si="570"/>
        <v>0</v>
      </c>
      <c r="DJ181" s="84"/>
      <c r="DK181" s="92">
        <f t="shared" si="571"/>
        <v>0</v>
      </c>
      <c r="DL181" s="89"/>
      <c r="DM181" s="89"/>
      <c r="DN181" s="85">
        <f t="shared" si="572"/>
        <v>155</v>
      </c>
      <c r="DO181" s="85">
        <f t="shared" si="573"/>
        <v>27295022.845439993</v>
      </c>
    </row>
    <row r="182" spans="1:119" ht="45" customHeight="1" x14ac:dyDescent="0.25">
      <c r="A182" s="73"/>
      <c r="B182" s="78">
        <v>150</v>
      </c>
      <c r="C182" s="79" t="s">
        <v>446</v>
      </c>
      <c r="D182" s="109" t="s">
        <v>447</v>
      </c>
      <c r="E182" s="74">
        <v>25969</v>
      </c>
      <c r="F182" s="81">
        <v>4.2699999999999996</v>
      </c>
      <c r="G182" s="76">
        <v>1</v>
      </c>
      <c r="H182" s="77"/>
      <c r="I182" s="77"/>
      <c r="J182" s="77"/>
      <c r="K182" s="51"/>
      <c r="L182" s="82">
        <v>1.4</v>
      </c>
      <c r="M182" s="82">
        <v>1.68</v>
      </c>
      <c r="N182" s="82">
        <v>2.23</v>
      </c>
      <c r="O182" s="83">
        <v>2.57</v>
      </c>
      <c r="P182" s="84">
        <v>0</v>
      </c>
      <c r="Q182" s="84">
        <f t="shared" si="526"/>
        <v>0</v>
      </c>
      <c r="R182" s="84"/>
      <c r="S182" s="84">
        <f t="shared" si="527"/>
        <v>0</v>
      </c>
      <c r="T182" s="84"/>
      <c r="U182" s="84">
        <f t="shared" si="528"/>
        <v>0</v>
      </c>
      <c r="V182" s="84"/>
      <c r="W182" s="85">
        <f t="shared" si="529"/>
        <v>0</v>
      </c>
      <c r="X182" s="84">
        <v>4</v>
      </c>
      <c r="Y182" s="84">
        <f t="shared" si="530"/>
        <v>869359.01919999975</v>
      </c>
      <c r="Z182" s="84"/>
      <c r="AA182" s="84"/>
      <c r="AB182" s="84"/>
      <c r="AC182" s="84">
        <f t="shared" si="531"/>
        <v>0</v>
      </c>
      <c r="AD182" s="84"/>
      <c r="AE182" s="84"/>
      <c r="AF182" s="84"/>
      <c r="AG182" s="84">
        <f t="shared" si="532"/>
        <v>0</v>
      </c>
      <c r="AH182" s="84"/>
      <c r="AI182" s="84"/>
      <c r="AJ182" s="104"/>
      <c r="AK182" s="84">
        <f t="shared" si="533"/>
        <v>0</v>
      </c>
      <c r="AL182" s="84"/>
      <c r="AM182" s="85">
        <f t="shared" si="534"/>
        <v>0</v>
      </c>
      <c r="AN182" s="84"/>
      <c r="AO182" s="84">
        <f t="shared" si="535"/>
        <v>0</v>
      </c>
      <c r="AP182" s="84"/>
      <c r="AQ182" s="84">
        <f t="shared" si="536"/>
        <v>0</v>
      </c>
      <c r="AR182" s="90">
        <v>1</v>
      </c>
      <c r="AS182" s="84">
        <f t="shared" si="537"/>
        <v>260807.70575999995</v>
      </c>
      <c r="AT182" s="84"/>
      <c r="AU182" s="89">
        <f t="shared" si="538"/>
        <v>0</v>
      </c>
      <c r="AV182" s="84"/>
      <c r="AW182" s="84">
        <f t="shared" si="539"/>
        <v>0</v>
      </c>
      <c r="AX182" s="84">
        <v>0</v>
      </c>
      <c r="AY182" s="84">
        <f t="shared" si="540"/>
        <v>0</v>
      </c>
      <c r="AZ182" s="84"/>
      <c r="BA182" s="84">
        <f t="shared" si="541"/>
        <v>0</v>
      </c>
      <c r="BB182" s="84"/>
      <c r="BC182" s="84">
        <f t="shared" si="542"/>
        <v>0</v>
      </c>
      <c r="BD182" s="84"/>
      <c r="BE182" s="85">
        <f t="shared" si="543"/>
        <v>0</v>
      </c>
      <c r="BF182" s="84"/>
      <c r="BG182" s="85">
        <f t="shared" si="544"/>
        <v>0</v>
      </c>
      <c r="BH182" s="84"/>
      <c r="BI182" s="84">
        <f t="shared" si="545"/>
        <v>0</v>
      </c>
      <c r="BJ182" s="84"/>
      <c r="BK182" s="84">
        <f t="shared" si="546"/>
        <v>0</v>
      </c>
      <c r="BL182" s="84"/>
      <c r="BM182" s="84">
        <f t="shared" si="547"/>
        <v>0</v>
      </c>
      <c r="BN182" s="84"/>
      <c r="BO182" s="85">
        <f t="shared" si="548"/>
        <v>0</v>
      </c>
      <c r="BP182" s="84"/>
      <c r="BQ182" s="84">
        <f t="shared" si="549"/>
        <v>0</v>
      </c>
      <c r="BR182" s="84"/>
      <c r="BS182" s="84">
        <f t="shared" si="550"/>
        <v>0</v>
      </c>
      <c r="BT182" s="84"/>
      <c r="BU182" s="85">
        <f t="shared" si="551"/>
        <v>0</v>
      </c>
      <c r="BV182" s="84"/>
      <c r="BW182" s="89">
        <f t="shared" si="552"/>
        <v>0</v>
      </c>
      <c r="BX182" s="84"/>
      <c r="BY182" s="84">
        <f t="shared" si="553"/>
        <v>0</v>
      </c>
      <c r="BZ182" s="84"/>
      <c r="CA182" s="84">
        <f t="shared" si="554"/>
        <v>0</v>
      </c>
      <c r="CB182" s="84"/>
      <c r="CC182" s="84">
        <f t="shared" si="555"/>
        <v>0</v>
      </c>
      <c r="CD182" s="84"/>
      <c r="CE182" s="84">
        <f t="shared" si="556"/>
        <v>0</v>
      </c>
      <c r="CF182" s="84"/>
      <c r="CG182" s="84"/>
      <c r="CH182" s="84"/>
      <c r="CI182" s="85">
        <f t="shared" si="557"/>
        <v>0</v>
      </c>
      <c r="CJ182" s="84"/>
      <c r="CK182" s="85">
        <f t="shared" si="558"/>
        <v>0</v>
      </c>
      <c r="CL182" s="84"/>
      <c r="CM182" s="84">
        <f t="shared" si="559"/>
        <v>0</v>
      </c>
      <c r="CN182" s="84"/>
      <c r="CO182" s="84">
        <f t="shared" si="560"/>
        <v>0</v>
      </c>
      <c r="CP182" s="84"/>
      <c r="CQ182" s="84">
        <f t="shared" si="561"/>
        <v>0</v>
      </c>
      <c r="CR182" s="84"/>
      <c r="CS182" s="84">
        <f t="shared" si="562"/>
        <v>0</v>
      </c>
      <c r="CT182" s="84"/>
      <c r="CU182" s="84">
        <f t="shared" si="563"/>
        <v>0</v>
      </c>
      <c r="CV182" s="84"/>
      <c r="CW182" s="84">
        <f t="shared" si="564"/>
        <v>0</v>
      </c>
      <c r="CX182" s="90"/>
      <c r="CY182" s="84">
        <f t="shared" si="565"/>
        <v>0</v>
      </c>
      <c r="CZ182" s="84"/>
      <c r="DA182" s="89">
        <f t="shared" si="566"/>
        <v>0</v>
      </c>
      <c r="DB182" s="84"/>
      <c r="DC182" s="84">
        <f t="shared" si="567"/>
        <v>0</v>
      </c>
      <c r="DD182" s="91"/>
      <c r="DE182" s="84">
        <f t="shared" si="568"/>
        <v>0</v>
      </c>
      <c r="DF182" s="84"/>
      <c r="DG182" s="84">
        <f t="shared" si="569"/>
        <v>0</v>
      </c>
      <c r="DH182" s="84"/>
      <c r="DI182" s="84">
        <f t="shared" si="570"/>
        <v>0</v>
      </c>
      <c r="DJ182" s="84"/>
      <c r="DK182" s="92">
        <f t="shared" si="571"/>
        <v>0</v>
      </c>
      <c r="DL182" s="89"/>
      <c r="DM182" s="89"/>
      <c r="DN182" s="85">
        <f t="shared" si="572"/>
        <v>5</v>
      </c>
      <c r="DO182" s="85">
        <f t="shared" si="573"/>
        <v>1130166.7249599998</v>
      </c>
    </row>
    <row r="183" spans="1:119" ht="30" customHeight="1" x14ac:dyDescent="0.25">
      <c r="A183" s="73"/>
      <c r="B183" s="78">
        <v>151</v>
      </c>
      <c r="C183" s="79" t="s">
        <v>448</v>
      </c>
      <c r="D183" s="109" t="s">
        <v>449</v>
      </c>
      <c r="E183" s="74">
        <v>25969</v>
      </c>
      <c r="F183" s="100">
        <v>3.66</v>
      </c>
      <c r="G183" s="76">
        <v>1</v>
      </c>
      <c r="H183" s="77"/>
      <c r="I183" s="77"/>
      <c r="J183" s="77"/>
      <c r="K183" s="51"/>
      <c r="L183" s="82">
        <v>1.4</v>
      </c>
      <c r="M183" s="82">
        <v>1.68</v>
      </c>
      <c r="N183" s="82">
        <v>2.23</v>
      </c>
      <c r="O183" s="83">
        <v>2.57</v>
      </c>
      <c r="P183" s="84">
        <v>0</v>
      </c>
      <c r="Q183" s="84">
        <f t="shared" si="526"/>
        <v>0</v>
      </c>
      <c r="R183" s="84"/>
      <c r="S183" s="84">
        <f t="shared" si="527"/>
        <v>0</v>
      </c>
      <c r="T183" s="84"/>
      <c r="U183" s="84">
        <f t="shared" si="528"/>
        <v>0</v>
      </c>
      <c r="V183" s="84"/>
      <c r="W183" s="85">
        <f t="shared" si="529"/>
        <v>0</v>
      </c>
      <c r="X183" s="84">
        <v>6</v>
      </c>
      <c r="Y183" s="84">
        <f t="shared" si="530"/>
        <v>1117747.3103999998</v>
      </c>
      <c r="Z183" s="84"/>
      <c r="AA183" s="84"/>
      <c r="AB183" s="84"/>
      <c r="AC183" s="84">
        <f t="shared" si="531"/>
        <v>0</v>
      </c>
      <c r="AD183" s="84"/>
      <c r="AE183" s="84"/>
      <c r="AF183" s="84"/>
      <c r="AG183" s="84">
        <f t="shared" si="532"/>
        <v>0</v>
      </c>
      <c r="AH183" s="84"/>
      <c r="AI183" s="84"/>
      <c r="AJ183" s="104"/>
      <c r="AK183" s="84">
        <f t="shared" si="533"/>
        <v>0</v>
      </c>
      <c r="AL183" s="84"/>
      <c r="AM183" s="85">
        <f t="shared" si="534"/>
        <v>0</v>
      </c>
      <c r="AN183" s="84"/>
      <c r="AO183" s="84">
        <f t="shared" si="535"/>
        <v>0</v>
      </c>
      <c r="AP183" s="84"/>
      <c r="AQ183" s="84">
        <f t="shared" si="536"/>
        <v>0</v>
      </c>
      <c r="AR183" s="90">
        <v>1</v>
      </c>
      <c r="AS183" s="84">
        <f t="shared" si="537"/>
        <v>223549.46208</v>
      </c>
      <c r="AT183" s="84"/>
      <c r="AU183" s="89">
        <f t="shared" si="538"/>
        <v>0</v>
      </c>
      <c r="AV183" s="108"/>
      <c r="AW183" s="84">
        <f t="shared" si="539"/>
        <v>0</v>
      </c>
      <c r="AX183" s="84">
        <v>0</v>
      </c>
      <c r="AY183" s="84">
        <f t="shared" si="540"/>
        <v>0</v>
      </c>
      <c r="AZ183" s="84"/>
      <c r="BA183" s="84">
        <f t="shared" si="541"/>
        <v>0</v>
      </c>
      <c r="BB183" s="84"/>
      <c r="BC183" s="84">
        <f t="shared" si="542"/>
        <v>0</v>
      </c>
      <c r="BD183" s="84"/>
      <c r="BE183" s="85">
        <f t="shared" si="543"/>
        <v>0</v>
      </c>
      <c r="BF183" s="84"/>
      <c r="BG183" s="85">
        <f t="shared" si="544"/>
        <v>0</v>
      </c>
      <c r="BH183" s="84"/>
      <c r="BI183" s="84">
        <f t="shared" si="545"/>
        <v>0</v>
      </c>
      <c r="BJ183" s="84"/>
      <c r="BK183" s="84">
        <f t="shared" si="546"/>
        <v>0</v>
      </c>
      <c r="BL183" s="84"/>
      <c r="BM183" s="84">
        <f t="shared" si="547"/>
        <v>0</v>
      </c>
      <c r="BN183" s="84"/>
      <c r="BO183" s="85">
        <f t="shared" si="548"/>
        <v>0</v>
      </c>
      <c r="BP183" s="84"/>
      <c r="BQ183" s="84">
        <f t="shared" si="549"/>
        <v>0</v>
      </c>
      <c r="BR183" s="84"/>
      <c r="BS183" s="84">
        <f t="shared" si="550"/>
        <v>0</v>
      </c>
      <c r="BT183" s="84"/>
      <c r="BU183" s="85">
        <f t="shared" si="551"/>
        <v>0</v>
      </c>
      <c r="BV183" s="84"/>
      <c r="BW183" s="89">
        <f t="shared" si="552"/>
        <v>0</v>
      </c>
      <c r="BX183" s="84"/>
      <c r="BY183" s="84">
        <f t="shared" si="553"/>
        <v>0</v>
      </c>
      <c r="BZ183" s="84"/>
      <c r="CA183" s="84">
        <f t="shared" si="554"/>
        <v>0</v>
      </c>
      <c r="CB183" s="84"/>
      <c r="CC183" s="84">
        <f t="shared" si="555"/>
        <v>0</v>
      </c>
      <c r="CD183" s="84"/>
      <c r="CE183" s="84">
        <f t="shared" si="556"/>
        <v>0</v>
      </c>
      <c r="CF183" s="84"/>
      <c r="CG183" s="84"/>
      <c r="CH183" s="84"/>
      <c r="CI183" s="85">
        <f t="shared" si="557"/>
        <v>0</v>
      </c>
      <c r="CJ183" s="84"/>
      <c r="CK183" s="85">
        <f t="shared" si="558"/>
        <v>0</v>
      </c>
      <c r="CL183" s="84"/>
      <c r="CM183" s="84">
        <f t="shared" si="559"/>
        <v>0</v>
      </c>
      <c r="CN183" s="84"/>
      <c r="CO183" s="84">
        <f t="shared" si="560"/>
        <v>0</v>
      </c>
      <c r="CP183" s="84"/>
      <c r="CQ183" s="84">
        <f t="shared" si="561"/>
        <v>0</v>
      </c>
      <c r="CR183" s="84"/>
      <c r="CS183" s="84">
        <f t="shared" si="562"/>
        <v>0</v>
      </c>
      <c r="CT183" s="84"/>
      <c r="CU183" s="84">
        <f t="shared" si="563"/>
        <v>0</v>
      </c>
      <c r="CV183" s="84"/>
      <c r="CW183" s="84">
        <f t="shared" si="564"/>
        <v>0</v>
      </c>
      <c r="CX183" s="90"/>
      <c r="CY183" s="84">
        <f t="shared" si="565"/>
        <v>0</v>
      </c>
      <c r="CZ183" s="84"/>
      <c r="DA183" s="89">
        <f t="shared" si="566"/>
        <v>0</v>
      </c>
      <c r="DB183" s="84"/>
      <c r="DC183" s="84">
        <f t="shared" si="567"/>
        <v>0</v>
      </c>
      <c r="DD183" s="91"/>
      <c r="DE183" s="84">
        <f t="shared" si="568"/>
        <v>0</v>
      </c>
      <c r="DF183" s="84"/>
      <c r="DG183" s="84">
        <f t="shared" si="569"/>
        <v>0</v>
      </c>
      <c r="DH183" s="84"/>
      <c r="DI183" s="84">
        <f t="shared" si="570"/>
        <v>0</v>
      </c>
      <c r="DJ183" s="84"/>
      <c r="DK183" s="92">
        <f t="shared" si="571"/>
        <v>0</v>
      </c>
      <c r="DL183" s="89"/>
      <c r="DM183" s="89"/>
      <c r="DN183" s="85">
        <f t="shared" si="572"/>
        <v>7</v>
      </c>
      <c r="DO183" s="85">
        <f t="shared" si="573"/>
        <v>1341296.7724799998</v>
      </c>
    </row>
    <row r="184" spans="1:119" ht="45" customHeight="1" x14ac:dyDescent="0.25">
      <c r="A184" s="73"/>
      <c r="B184" s="78">
        <v>152</v>
      </c>
      <c r="C184" s="79" t="s">
        <v>450</v>
      </c>
      <c r="D184" s="109" t="s">
        <v>451</v>
      </c>
      <c r="E184" s="74">
        <v>25969</v>
      </c>
      <c r="F184" s="81">
        <v>2.81</v>
      </c>
      <c r="G184" s="76">
        <v>1</v>
      </c>
      <c r="H184" s="77"/>
      <c r="I184" s="77"/>
      <c r="J184" s="77"/>
      <c r="K184" s="51"/>
      <c r="L184" s="82">
        <v>1.4</v>
      </c>
      <c r="M184" s="82">
        <v>1.68</v>
      </c>
      <c r="N184" s="82">
        <v>2.23</v>
      </c>
      <c r="O184" s="83">
        <v>2.57</v>
      </c>
      <c r="P184" s="84">
        <v>30</v>
      </c>
      <c r="Q184" s="84">
        <f t="shared" si="526"/>
        <v>3371347.5180000002</v>
      </c>
      <c r="R184" s="84"/>
      <c r="S184" s="84">
        <f t="shared" si="527"/>
        <v>0</v>
      </c>
      <c r="T184" s="84"/>
      <c r="U184" s="84">
        <f t="shared" si="528"/>
        <v>0</v>
      </c>
      <c r="V184" s="84"/>
      <c r="W184" s="85">
        <f t="shared" si="529"/>
        <v>0</v>
      </c>
      <c r="X184" s="84"/>
      <c r="Y184" s="84">
        <f t="shared" si="530"/>
        <v>0</v>
      </c>
      <c r="Z184" s="84"/>
      <c r="AA184" s="84"/>
      <c r="AB184" s="84"/>
      <c r="AC184" s="84">
        <f t="shared" si="531"/>
        <v>0</v>
      </c>
      <c r="AD184" s="84"/>
      <c r="AE184" s="84"/>
      <c r="AF184" s="84"/>
      <c r="AG184" s="84">
        <f t="shared" si="532"/>
        <v>0</v>
      </c>
      <c r="AH184" s="84"/>
      <c r="AI184" s="84"/>
      <c r="AJ184" s="104">
        <v>5</v>
      </c>
      <c r="AK184" s="84">
        <f t="shared" si="533"/>
        <v>561891.25300000003</v>
      </c>
      <c r="AL184" s="84"/>
      <c r="AM184" s="85">
        <f t="shared" si="534"/>
        <v>0</v>
      </c>
      <c r="AN184" s="84"/>
      <c r="AO184" s="84">
        <f t="shared" si="535"/>
        <v>0</v>
      </c>
      <c r="AP184" s="84"/>
      <c r="AQ184" s="84">
        <f t="shared" si="536"/>
        <v>0</v>
      </c>
      <c r="AR184" s="88"/>
      <c r="AS184" s="84">
        <f t="shared" si="537"/>
        <v>0</v>
      </c>
      <c r="AT184" s="84"/>
      <c r="AU184" s="89">
        <f t="shared" si="538"/>
        <v>0</v>
      </c>
      <c r="AV184" s="84"/>
      <c r="AW184" s="84">
        <f t="shared" si="539"/>
        <v>0</v>
      </c>
      <c r="AX184" s="84">
        <v>0</v>
      </c>
      <c r="AY184" s="84">
        <f t="shared" si="540"/>
        <v>0</v>
      </c>
      <c r="AZ184" s="84"/>
      <c r="BA184" s="84">
        <f t="shared" si="541"/>
        <v>0</v>
      </c>
      <c r="BB184" s="84"/>
      <c r="BC184" s="84">
        <f t="shared" si="542"/>
        <v>0</v>
      </c>
      <c r="BD184" s="84"/>
      <c r="BE184" s="85">
        <f t="shared" si="543"/>
        <v>0</v>
      </c>
      <c r="BF184" s="84"/>
      <c r="BG184" s="85">
        <f t="shared" si="544"/>
        <v>0</v>
      </c>
      <c r="BH184" s="84"/>
      <c r="BI184" s="84">
        <f t="shared" si="545"/>
        <v>0</v>
      </c>
      <c r="BJ184" s="84"/>
      <c r="BK184" s="84">
        <f t="shared" si="546"/>
        <v>0</v>
      </c>
      <c r="BL184" s="84"/>
      <c r="BM184" s="84">
        <f t="shared" si="547"/>
        <v>0</v>
      </c>
      <c r="BN184" s="84"/>
      <c r="BO184" s="85">
        <f t="shared" si="548"/>
        <v>0</v>
      </c>
      <c r="BP184" s="84"/>
      <c r="BQ184" s="84">
        <f t="shared" si="549"/>
        <v>0</v>
      </c>
      <c r="BR184" s="84"/>
      <c r="BS184" s="84">
        <f t="shared" si="550"/>
        <v>0</v>
      </c>
      <c r="BT184" s="84"/>
      <c r="BU184" s="85">
        <f t="shared" si="551"/>
        <v>0</v>
      </c>
      <c r="BV184" s="84"/>
      <c r="BW184" s="89">
        <f t="shared" si="552"/>
        <v>0</v>
      </c>
      <c r="BX184" s="84"/>
      <c r="BY184" s="84">
        <f t="shared" si="553"/>
        <v>0</v>
      </c>
      <c r="BZ184" s="84"/>
      <c r="CA184" s="84">
        <f t="shared" si="554"/>
        <v>0</v>
      </c>
      <c r="CB184" s="84"/>
      <c r="CC184" s="84">
        <f t="shared" si="555"/>
        <v>0</v>
      </c>
      <c r="CD184" s="84"/>
      <c r="CE184" s="84">
        <f t="shared" si="556"/>
        <v>0</v>
      </c>
      <c r="CF184" s="84"/>
      <c r="CG184" s="84"/>
      <c r="CH184" s="84"/>
      <c r="CI184" s="85">
        <f t="shared" si="557"/>
        <v>0</v>
      </c>
      <c r="CJ184" s="84"/>
      <c r="CK184" s="85">
        <f t="shared" si="558"/>
        <v>0</v>
      </c>
      <c r="CL184" s="84"/>
      <c r="CM184" s="84">
        <f t="shared" si="559"/>
        <v>0</v>
      </c>
      <c r="CN184" s="84"/>
      <c r="CO184" s="84">
        <f t="shared" si="560"/>
        <v>0</v>
      </c>
      <c r="CP184" s="84"/>
      <c r="CQ184" s="84">
        <f t="shared" si="561"/>
        <v>0</v>
      </c>
      <c r="CR184" s="84"/>
      <c r="CS184" s="84">
        <f t="shared" si="562"/>
        <v>0</v>
      </c>
      <c r="CT184" s="84"/>
      <c r="CU184" s="84">
        <f t="shared" si="563"/>
        <v>0</v>
      </c>
      <c r="CV184" s="84"/>
      <c r="CW184" s="84">
        <f t="shared" si="564"/>
        <v>0</v>
      </c>
      <c r="CX184" s="90"/>
      <c r="CY184" s="84">
        <f t="shared" si="565"/>
        <v>0</v>
      </c>
      <c r="CZ184" s="84"/>
      <c r="DA184" s="89">
        <f t="shared" si="566"/>
        <v>0</v>
      </c>
      <c r="DB184" s="84"/>
      <c r="DC184" s="84">
        <f t="shared" si="567"/>
        <v>0</v>
      </c>
      <c r="DD184" s="91"/>
      <c r="DE184" s="84">
        <f t="shared" si="568"/>
        <v>0</v>
      </c>
      <c r="DF184" s="84"/>
      <c r="DG184" s="84">
        <f t="shared" si="569"/>
        <v>0</v>
      </c>
      <c r="DH184" s="84"/>
      <c r="DI184" s="84">
        <f t="shared" si="570"/>
        <v>0</v>
      </c>
      <c r="DJ184" s="84"/>
      <c r="DK184" s="92">
        <f t="shared" si="571"/>
        <v>0</v>
      </c>
      <c r="DL184" s="89"/>
      <c r="DM184" s="89"/>
      <c r="DN184" s="85">
        <f t="shared" si="572"/>
        <v>35</v>
      </c>
      <c r="DO184" s="85">
        <f t="shared" si="573"/>
        <v>3933238.7710000002</v>
      </c>
    </row>
    <row r="185" spans="1:119" ht="45" customHeight="1" x14ac:dyDescent="0.25">
      <c r="A185" s="73"/>
      <c r="B185" s="78">
        <v>153</v>
      </c>
      <c r="C185" s="79" t="s">
        <v>452</v>
      </c>
      <c r="D185" s="109" t="s">
        <v>453</v>
      </c>
      <c r="E185" s="74">
        <v>25969</v>
      </c>
      <c r="F185" s="81">
        <v>3.42</v>
      </c>
      <c r="G185" s="76">
        <v>1</v>
      </c>
      <c r="H185" s="77"/>
      <c r="I185" s="77"/>
      <c r="J185" s="77"/>
      <c r="K185" s="51"/>
      <c r="L185" s="82">
        <v>1.4</v>
      </c>
      <c r="M185" s="82">
        <v>1.68</v>
      </c>
      <c r="N185" s="82">
        <v>2.23</v>
      </c>
      <c r="O185" s="83">
        <v>2.57</v>
      </c>
      <c r="P185" s="84">
        <v>17</v>
      </c>
      <c r="Q185" s="84">
        <f t="shared" si="526"/>
        <v>2325149.9964000001</v>
      </c>
      <c r="R185" s="84"/>
      <c r="S185" s="84">
        <f t="shared" si="527"/>
        <v>0</v>
      </c>
      <c r="T185" s="84"/>
      <c r="U185" s="84">
        <f t="shared" si="528"/>
        <v>0</v>
      </c>
      <c r="V185" s="84"/>
      <c r="W185" s="85">
        <f t="shared" si="529"/>
        <v>0</v>
      </c>
      <c r="X185" s="84">
        <v>28</v>
      </c>
      <c r="Y185" s="84">
        <f t="shared" si="530"/>
        <v>4874111.2223999994</v>
      </c>
      <c r="Z185" s="84"/>
      <c r="AA185" s="84"/>
      <c r="AB185" s="84"/>
      <c r="AC185" s="84">
        <f t="shared" si="531"/>
        <v>0</v>
      </c>
      <c r="AD185" s="84"/>
      <c r="AE185" s="84"/>
      <c r="AF185" s="84"/>
      <c r="AG185" s="84">
        <f t="shared" si="532"/>
        <v>0</v>
      </c>
      <c r="AH185" s="84"/>
      <c r="AI185" s="84"/>
      <c r="AJ185" s="104"/>
      <c r="AK185" s="84">
        <f t="shared" si="533"/>
        <v>0</v>
      </c>
      <c r="AL185" s="84"/>
      <c r="AM185" s="85">
        <f t="shared" si="534"/>
        <v>0</v>
      </c>
      <c r="AN185" s="84"/>
      <c r="AO185" s="84">
        <f t="shared" si="535"/>
        <v>0</v>
      </c>
      <c r="AP185" s="84"/>
      <c r="AQ185" s="84">
        <f t="shared" si="536"/>
        <v>0</v>
      </c>
      <c r="AR185" s="90">
        <v>3</v>
      </c>
      <c r="AS185" s="84">
        <f t="shared" si="537"/>
        <v>626671.44287999999</v>
      </c>
      <c r="AT185" s="84"/>
      <c r="AU185" s="89">
        <f t="shared" si="538"/>
        <v>0</v>
      </c>
      <c r="AV185" s="84"/>
      <c r="AW185" s="84">
        <f t="shared" si="539"/>
        <v>0</v>
      </c>
      <c r="AX185" s="84">
        <v>0</v>
      </c>
      <c r="AY185" s="84">
        <f t="shared" si="540"/>
        <v>0</v>
      </c>
      <c r="AZ185" s="84"/>
      <c r="BA185" s="84">
        <f t="shared" si="541"/>
        <v>0</v>
      </c>
      <c r="BB185" s="84"/>
      <c r="BC185" s="84">
        <f t="shared" si="542"/>
        <v>0</v>
      </c>
      <c r="BD185" s="84"/>
      <c r="BE185" s="85">
        <f t="shared" si="543"/>
        <v>0</v>
      </c>
      <c r="BF185" s="84"/>
      <c r="BG185" s="85">
        <f t="shared" si="544"/>
        <v>0</v>
      </c>
      <c r="BH185" s="84"/>
      <c r="BI185" s="84">
        <f t="shared" si="545"/>
        <v>0</v>
      </c>
      <c r="BJ185" s="84"/>
      <c r="BK185" s="84">
        <f t="shared" si="546"/>
        <v>0</v>
      </c>
      <c r="BL185" s="84"/>
      <c r="BM185" s="84">
        <f t="shared" si="547"/>
        <v>0</v>
      </c>
      <c r="BN185" s="84"/>
      <c r="BO185" s="85">
        <f t="shared" si="548"/>
        <v>0</v>
      </c>
      <c r="BP185" s="84"/>
      <c r="BQ185" s="84">
        <f t="shared" si="549"/>
        <v>0</v>
      </c>
      <c r="BR185" s="84"/>
      <c r="BS185" s="84">
        <f t="shared" si="550"/>
        <v>0</v>
      </c>
      <c r="BT185" s="84"/>
      <c r="BU185" s="85">
        <f t="shared" si="551"/>
        <v>0</v>
      </c>
      <c r="BV185" s="84"/>
      <c r="BW185" s="89">
        <f t="shared" si="552"/>
        <v>0</v>
      </c>
      <c r="BX185" s="84"/>
      <c r="BY185" s="84">
        <f t="shared" si="553"/>
        <v>0</v>
      </c>
      <c r="BZ185" s="84"/>
      <c r="CA185" s="84">
        <f t="shared" si="554"/>
        <v>0</v>
      </c>
      <c r="CB185" s="84"/>
      <c r="CC185" s="84">
        <f t="shared" si="555"/>
        <v>0</v>
      </c>
      <c r="CD185" s="84"/>
      <c r="CE185" s="84">
        <f t="shared" si="556"/>
        <v>0</v>
      </c>
      <c r="CF185" s="84"/>
      <c r="CG185" s="84"/>
      <c r="CH185" s="84"/>
      <c r="CI185" s="85">
        <f t="shared" si="557"/>
        <v>0</v>
      </c>
      <c r="CJ185" s="84"/>
      <c r="CK185" s="85">
        <f t="shared" si="558"/>
        <v>0</v>
      </c>
      <c r="CL185" s="84"/>
      <c r="CM185" s="84">
        <f t="shared" si="559"/>
        <v>0</v>
      </c>
      <c r="CN185" s="84"/>
      <c r="CO185" s="84">
        <f t="shared" si="560"/>
        <v>0</v>
      </c>
      <c r="CP185" s="84"/>
      <c r="CQ185" s="84">
        <f t="shared" si="561"/>
        <v>0</v>
      </c>
      <c r="CR185" s="84"/>
      <c r="CS185" s="84">
        <f t="shared" si="562"/>
        <v>0</v>
      </c>
      <c r="CT185" s="84"/>
      <c r="CU185" s="84">
        <f t="shared" si="563"/>
        <v>0</v>
      </c>
      <c r="CV185" s="84"/>
      <c r="CW185" s="84">
        <f t="shared" si="564"/>
        <v>0</v>
      </c>
      <c r="CX185" s="90"/>
      <c r="CY185" s="84">
        <f t="shared" si="565"/>
        <v>0</v>
      </c>
      <c r="CZ185" s="84"/>
      <c r="DA185" s="89">
        <f t="shared" si="566"/>
        <v>0</v>
      </c>
      <c r="DB185" s="84"/>
      <c r="DC185" s="84">
        <f t="shared" si="567"/>
        <v>0</v>
      </c>
      <c r="DD185" s="91"/>
      <c r="DE185" s="84">
        <f t="shared" si="568"/>
        <v>0</v>
      </c>
      <c r="DF185" s="84"/>
      <c r="DG185" s="84">
        <f t="shared" si="569"/>
        <v>0</v>
      </c>
      <c r="DH185" s="84"/>
      <c r="DI185" s="84">
        <f t="shared" si="570"/>
        <v>0</v>
      </c>
      <c r="DJ185" s="84"/>
      <c r="DK185" s="92">
        <f t="shared" si="571"/>
        <v>0</v>
      </c>
      <c r="DL185" s="89"/>
      <c r="DM185" s="89"/>
      <c r="DN185" s="85">
        <f t="shared" si="572"/>
        <v>48</v>
      </c>
      <c r="DO185" s="85">
        <f t="shared" si="573"/>
        <v>7825932.661679999</v>
      </c>
    </row>
    <row r="186" spans="1:119" ht="45" customHeight="1" x14ac:dyDescent="0.25">
      <c r="A186" s="73"/>
      <c r="B186" s="78">
        <v>154</v>
      </c>
      <c r="C186" s="79" t="s">
        <v>454</v>
      </c>
      <c r="D186" s="109" t="s">
        <v>455</v>
      </c>
      <c r="E186" s="74">
        <v>25969</v>
      </c>
      <c r="F186" s="81">
        <v>5.31</v>
      </c>
      <c r="G186" s="76">
        <v>1</v>
      </c>
      <c r="H186" s="77"/>
      <c r="I186" s="77"/>
      <c r="J186" s="77"/>
      <c r="K186" s="51"/>
      <c r="L186" s="82">
        <v>1.4</v>
      </c>
      <c r="M186" s="82">
        <v>1.68</v>
      </c>
      <c r="N186" s="82">
        <v>2.23</v>
      </c>
      <c r="O186" s="83">
        <v>2.57</v>
      </c>
      <c r="P186" s="84">
        <v>2</v>
      </c>
      <c r="Q186" s="84">
        <f t="shared" si="526"/>
        <v>424717.80119999999</v>
      </c>
      <c r="R186" s="84"/>
      <c r="S186" s="84">
        <f t="shared" si="527"/>
        <v>0</v>
      </c>
      <c r="T186" s="84"/>
      <c r="U186" s="84">
        <f t="shared" si="528"/>
        <v>0</v>
      </c>
      <c r="V186" s="84"/>
      <c r="W186" s="85">
        <f t="shared" si="529"/>
        <v>0</v>
      </c>
      <c r="X186" s="84">
        <v>69</v>
      </c>
      <c r="Y186" s="84">
        <f t="shared" si="530"/>
        <v>18648972.543599997</v>
      </c>
      <c r="Z186" s="84"/>
      <c r="AA186" s="84"/>
      <c r="AB186" s="84"/>
      <c r="AC186" s="84">
        <f t="shared" si="531"/>
        <v>0</v>
      </c>
      <c r="AD186" s="84"/>
      <c r="AE186" s="84"/>
      <c r="AF186" s="84"/>
      <c r="AG186" s="84">
        <f t="shared" si="532"/>
        <v>0</v>
      </c>
      <c r="AH186" s="84"/>
      <c r="AI186" s="84"/>
      <c r="AJ186" s="104"/>
      <c r="AK186" s="84">
        <f t="shared" si="533"/>
        <v>0</v>
      </c>
      <c r="AL186" s="84"/>
      <c r="AM186" s="85">
        <f t="shared" si="534"/>
        <v>0</v>
      </c>
      <c r="AN186" s="84"/>
      <c r="AO186" s="84">
        <f t="shared" si="535"/>
        <v>0</v>
      </c>
      <c r="AP186" s="84"/>
      <c r="AQ186" s="84">
        <f t="shared" si="536"/>
        <v>0</v>
      </c>
      <c r="AR186" s="90">
        <v>12</v>
      </c>
      <c r="AS186" s="84">
        <f t="shared" si="537"/>
        <v>3891959.4873599992</v>
      </c>
      <c r="AT186" s="84"/>
      <c r="AU186" s="89">
        <f t="shared" si="538"/>
        <v>0</v>
      </c>
      <c r="AV186" s="84"/>
      <c r="AW186" s="84">
        <f t="shared" si="539"/>
        <v>0</v>
      </c>
      <c r="AX186" s="84">
        <v>0</v>
      </c>
      <c r="AY186" s="84">
        <f t="shared" si="540"/>
        <v>0</v>
      </c>
      <c r="AZ186" s="84"/>
      <c r="BA186" s="84">
        <f t="shared" si="541"/>
        <v>0</v>
      </c>
      <c r="BB186" s="84"/>
      <c r="BC186" s="84">
        <f t="shared" si="542"/>
        <v>0</v>
      </c>
      <c r="BD186" s="84"/>
      <c r="BE186" s="85">
        <f t="shared" si="543"/>
        <v>0</v>
      </c>
      <c r="BF186" s="84"/>
      <c r="BG186" s="85">
        <f t="shared" si="544"/>
        <v>0</v>
      </c>
      <c r="BH186" s="84"/>
      <c r="BI186" s="84">
        <f t="shared" si="545"/>
        <v>0</v>
      </c>
      <c r="BJ186" s="84"/>
      <c r="BK186" s="84">
        <f t="shared" si="546"/>
        <v>0</v>
      </c>
      <c r="BL186" s="84"/>
      <c r="BM186" s="84">
        <f t="shared" si="547"/>
        <v>0</v>
      </c>
      <c r="BN186" s="84"/>
      <c r="BO186" s="85">
        <f t="shared" si="548"/>
        <v>0</v>
      </c>
      <c r="BP186" s="84"/>
      <c r="BQ186" s="84">
        <f t="shared" si="549"/>
        <v>0</v>
      </c>
      <c r="BR186" s="84"/>
      <c r="BS186" s="84">
        <f t="shared" si="550"/>
        <v>0</v>
      </c>
      <c r="BT186" s="84"/>
      <c r="BU186" s="85">
        <f t="shared" si="551"/>
        <v>0</v>
      </c>
      <c r="BV186" s="84"/>
      <c r="BW186" s="89">
        <f t="shared" si="552"/>
        <v>0</v>
      </c>
      <c r="BX186" s="84"/>
      <c r="BY186" s="84">
        <f t="shared" si="553"/>
        <v>0</v>
      </c>
      <c r="BZ186" s="84"/>
      <c r="CA186" s="84">
        <f t="shared" si="554"/>
        <v>0</v>
      </c>
      <c r="CB186" s="84"/>
      <c r="CC186" s="84">
        <f t="shared" si="555"/>
        <v>0</v>
      </c>
      <c r="CD186" s="84"/>
      <c r="CE186" s="84">
        <f t="shared" si="556"/>
        <v>0</v>
      </c>
      <c r="CF186" s="84"/>
      <c r="CG186" s="84"/>
      <c r="CH186" s="84"/>
      <c r="CI186" s="85">
        <f t="shared" si="557"/>
        <v>0</v>
      </c>
      <c r="CJ186" s="84"/>
      <c r="CK186" s="85">
        <f t="shared" si="558"/>
        <v>0</v>
      </c>
      <c r="CL186" s="84"/>
      <c r="CM186" s="84">
        <f t="shared" si="559"/>
        <v>0</v>
      </c>
      <c r="CN186" s="84"/>
      <c r="CO186" s="84">
        <f t="shared" si="560"/>
        <v>0</v>
      </c>
      <c r="CP186" s="84"/>
      <c r="CQ186" s="84">
        <f t="shared" si="561"/>
        <v>0</v>
      </c>
      <c r="CR186" s="84"/>
      <c r="CS186" s="84">
        <f t="shared" si="562"/>
        <v>0</v>
      </c>
      <c r="CT186" s="84"/>
      <c r="CU186" s="84">
        <f t="shared" si="563"/>
        <v>0</v>
      </c>
      <c r="CV186" s="84"/>
      <c r="CW186" s="84">
        <f t="shared" si="564"/>
        <v>0</v>
      </c>
      <c r="CX186" s="90"/>
      <c r="CY186" s="84">
        <f t="shared" si="565"/>
        <v>0</v>
      </c>
      <c r="CZ186" s="84"/>
      <c r="DA186" s="89">
        <f t="shared" si="566"/>
        <v>0</v>
      </c>
      <c r="DB186" s="84"/>
      <c r="DC186" s="84">
        <f t="shared" si="567"/>
        <v>0</v>
      </c>
      <c r="DD186" s="91"/>
      <c r="DE186" s="84">
        <f t="shared" si="568"/>
        <v>0</v>
      </c>
      <c r="DF186" s="84"/>
      <c r="DG186" s="84">
        <f t="shared" si="569"/>
        <v>0</v>
      </c>
      <c r="DH186" s="84"/>
      <c r="DI186" s="84">
        <f t="shared" si="570"/>
        <v>0</v>
      </c>
      <c r="DJ186" s="84"/>
      <c r="DK186" s="92">
        <f t="shared" si="571"/>
        <v>0</v>
      </c>
      <c r="DL186" s="89"/>
      <c r="DM186" s="89"/>
      <c r="DN186" s="85">
        <f t="shared" si="572"/>
        <v>83</v>
      </c>
      <c r="DO186" s="85">
        <f t="shared" si="573"/>
        <v>22965649.832159996</v>
      </c>
    </row>
    <row r="187" spans="1:119" ht="45" customHeight="1" x14ac:dyDescent="0.25">
      <c r="A187" s="73"/>
      <c r="B187" s="78">
        <v>155</v>
      </c>
      <c r="C187" s="79" t="s">
        <v>456</v>
      </c>
      <c r="D187" s="109" t="s">
        <v>457</v>
      </c>
      <c r="E187" s="74">
        <v>25969</v>
      </c>
      <c r="F187" s="81">
        <v>2.86</v>
      </c>
      <c r="G187" s="76">
        <v>1</v>
      </c>
      <c r="H187" s="77"/>
      <c r="I187" s="77"/>
      <c r="J187" s="77"/>
      <c r="K187" s="51"/>
      <c r="L187" s="82">
        <v>1.4</v>
      </c>
      <c r="M187" s="82">
        <v>1.68</v>
      </c>
      <c r="N187" s="82">
        <v>2.23</v>
      </c>
      <c r="O187" s="83">
        <v>2.57</v>
      </c>
      <c r="P187" s="84">
        <v>0</v>
      </c>
      <c r="Q187" s="84">
        <f t="shared" si="526"/>
        <v>0</v>
      </c>
      <c r="R187" s="84"/>
      <c r="S187" s="84">
        <f t="shared" si="527"/>
        <v>0</v>
      </c>
      <c r="T187" s="84"/>
      <c r="U187" s="84">
        <f t="shared" si="528"/>
        <v>0</v>
      </c>
      <c r="V187" s="84"/>
      <c r="W187" s="85">
        <f t="shared" si="529"/>
        <v>0</v>
      </c>
      <c r="X187" s="84">
        <v>2</v>
      </c>
      <c r="Y187" s="84">
        <f t="shared" si="530"/>
        <v>291143.65279999992</v>
      </c>
      <c r="Z187" s="84"/>
      <c r="AA187" s="84"/>
      <c r="AB187" s="84"/>
      <c r="AC187" s="84">
        <f t="shared" si="531"/>
        <v>0</v>
      </c>
      <c r="AD187" s="84"/>
      <c r="AE187" s="84"/>
      <c r="AF187" s="84"/>
      <c r="AG187" s="84">
        <f t="shared" si="532"/>
        <v>0</v>
      </c>
      <c r="AH187" s="84"/>
      <c r="AI187" s="84"/>
      <c r="AJ187" s="104"/>
      <c r="AK187" s="84">
        <f t="shared" si="533"/>
        <v>0</v>
      </c>
      <c r="AL187" s="84"/>
      <c r="AM187" s="85">
        <f t="shared" si="534"/>
        <v>0</v>
      </c>
      <c r="AN187" s="84"/>
      <c r="AO187" s="84">
        <f t="shared" si="535"/>
        <v>0</v>
      </c>
      <c r="AP187" s="84"/>
      <c r="AQ187" s="84">
        <f t="shared" si="536"/>
        <v>0</v>
      </c>
      <c r="AR187" s="90"/>
      <c r="AS187" s="84">
        <f t="shared" si="537"/>
        <v>0</v>
      </c>
      <c r="AT187" s="84"/>
      <c r="AU187" s="89">
        <f t="shared" si="538"/>
        <v>0</v>
      </c>
      <c r="AV187" s="84"/>
      <c r="AW187" s="84">
        <f t="shared" si="539"/>
        <v>0</v>
      </c>
      <c r="AX187" s="84">
        <v>0</v>
      </c>
      <c r="AY187" s="84">
        <f t="shared" si="540"/>
        <v>0</v>
      </c>
      <c r="AZ187" s="84"/>
      <c r="BA187" s="84">
        <f t="shared" si="541"/>
        <v>0</v>
      </c>
      <c r="BB187" s="84"/>
      <c r="BC187" s="84">
        <f t="shared" si="542"/>
        <v>0</v>
      </c>
      <c r="BD187" s="84"/>
      <c r="BE187" s="85">
        <f t="shared" si="543"/>
        <v>0</v>
      </c>
      <c r="BF187" s="84"/>
      <c r="BG187" s="85">
        <f t="shared" si="544"/>
        <v>0</v>
      </c>
      <c r="BH187" s="84"/>
      <c r="BI187" s="84">
        <f t="shared" si="545"/>
        <v>0</v>
      </c>
      <c r="BJ187" s="84"/>
      <c r="BK187" s="84">
        <f t="shared" si="546"/>
        <v>0</v>
      </c>
      <c r="BL187" s="84"/>
      <c r="BM187" s="84">
        <f t="shared" si="547"/>
        <v>0</v>
      </c>
      <c r="BN187" s="84"/>
      <c r="BO187" s="85">
        <f t="shared" si="548"/>
        <v>0</v>
      </c>
      <c r="BP187" s="84"/>
      <c r="BQ187" s="84">
        <f t="shared" si="549"/>
        <v>0</v>
      </c>
      <c r="BR187" s="84"/>
      <c r="BS187" s="84">
        <f t="shared" si="550"/>
        <v>0</v>
      </c>
      <c r="BT187" s="84"/>
      <c r="BU187" s="85">
        <f t="shared" si="551"/>
        <v>0</v>
      </c>
      <c r="BV187" s="84"/>
      <c r="BW187" s="89">
        <f t="shared" si="552"/>
        <v>0</v>
      </c>
      <c r="BX187" s="84"/>
      <c r="BY187" s="84">
        <f t="shared" si="553"/>
        <v>0</v>
      </c>
      <c r="BZ187" s="84"/>
      <c r="CA187" s="84">
        <f t="shared" si="554"/>
        <v>0</v>
      </c>
      <c r="CB187" s="84"/>
      <c r="CC187" s="84">
        <f t="shared" si="555"/>
        <v>0</v>
      </c>
      <c r="CD187" s="84"/>
      <c r="CE187" s="84">
        <f t="shared" si="556"/>
        <v>0</v>
      </c>
      <c r="CF187" s="84"/>
      <c r="CG187" s="84"/>
      <c r="CH187" s="84"/>
      <c r="CI187" s="85">
        <f t="shared" si="557"/>
        <v>0</v>
      </c>
      <c r="CJ187" s="84"/>
      <c r="CK187" s="85">
        <f t="shared" si="558"/>
        <v>0</v>
      </c>
      <c r="CL187" s="84"/>
      <c r="CM187" s="84">
        <f t="shared" si="559"/>
        <v>0</v>
      </c>
      <c r="CN187" s="84"/>
      <c r="CO187" s="84">
        <f t="shared" si="560"/>
        <v>0</v>
      </c>
      <c r="CP187" s="84"/>
      <c r="CQ187" s="84">
        <f t="shared" si="561"/>
        <v>0</v>
      </c>
      <c r="CR187" s="84"/>
      <c r="CS187" s="84">
        <f t="shared" si="562"/>
        <v>0</v>
      </c>
      <c r="CT187" s="84"/>
      <c r="CU187" s="84">
        <f t="shared" si="563"/>
        <v>0</v>
      </c>
      <c r="CV187" s="84"/>
      <c r="CW187" s="84">
        <f t="shared" si="564"/>
        <v>0</v>
      </c>
      <c r="CX187" s="90"/>
      <c r="CY187" s="84">
        <f t="shared" si="565"/>
        <v>0</v>
      </c>
      <c r="CZ187" s="84"/>
      <c r="DA187" s="89">
        <f t="shared" si="566"/>
        <v>0</v>
      </c>
      <c r="DB187" s="84"/>
      <c r="DC187" s="84">
        <f t="shared" si="567"/>
        <v>0</v>
      </c>
      <c r="DD187" s="91"/>
      <c r="DE187" s="84">
        <f t="shared" si="568"/>
        <v>0</v>
      </c>
      <c r="DF187" s="84"/>
      <c r="DG187" s="84">
        <f t="shared" si="569"/>
        <v>0</v>
      </c>
      <c r="DH187" s="84"/>
      <c r="DI187" s="84">
        <f t="shared" si="570"/>
        <v>0</v>
      </c>
      <c r="DJ187" s="84"/>
      <c r="DK187" s="92">
        <f t="shared" si="571"/>
        <v>0</v>
      </c>
      <c r="DL187" s="89"/>
      <c r="DM187" s="89"/>
      <c r="DN187" s="85">
        <f t="shared" si="572"/>
        <v>2</v>
      </c>
      <c r="DO187" s="85">
        <f t="shared" si="573"/>
        <v>291143.65279999992</v>
      </c>
    </row>
    <row r="188" spans="1:119" ht="45" customHeight="1" x14ac:dyDescent="0.25">
      <c r="A188" s="73"/>
      <c r="B188" s="78">
        <v>156</v>
      </c>
      <c r="C188" s="79" t="s">
        <v>458</v>
      </c>
      <c r="D188" s="109" t="s">
        <v>459</v>
      </c>
      <c r="E188" s="74">
        <v>25969</v>
      </c>
      <c r="F188" s="81">
        <v>4.3099999999999996</v>
      </c>
      <c r="G188" s="76">
        <v>1</v>
      </c>
      <c r="H188" s="77"/>
      <c r="I188" s="77"/>
      <c r="J188" s="77"/>
      <c r="K188" s="98"/>
      <c r="L188" s="82">
        <v>1.4</v>
      </c>
      <c r="M188" s="82">
        <v>1.68</v>
      </c>
      <c r="N188" s="82">
        <v>2.23</v>
      </c>
      <c r="O188" s="83">
        <v>2.57</v>
      </c>
      <c r="P188" s="84">
        <v>7</v>
      </c>
      <c r="Q188" s="84">
        <f t="shared" si="526"/>
        <v>1206566.4842000001</v>
      </c>
      <c r="R188" s="84"/>
      <c r="S188" s="84">
        <f t="shared" si="527"/>
        <v>0</v>
      </c>
      <c r="T188" s="84"/>
      <c r="U188" s="84">
        <f t="shared" si="528"/>
        <v>0</v>
      </c>
      <c r="V188" s="84"/>
      <c r="W188" s="85">
        <f t="shared" si="529"/>
        <v>0</v>
      </c>
      <c r="X188" s="84">
        <v>83</v>
      </c>
      <c r="Y188" s="84">
        <f t="shared" si="530"/>
        <v>18208185.125199996</v>
      </c>
      <c r="Z188" s="84"/>
      <c r="AA188" s="84"/>
      <c r="AB188" s="84"/>
      <c r="AC188" s="84">
        <f t="shared" si="531"/>
        <v>0</v>
      </c>
      <c r="AD188" s="84"/>
      <c r="AE188" s="84"/>
      <c r="AF188" s="84">
        <v>2</v>
      </c>
      <c r="AG188" s="84">
        <f t="shared" si="532"/>
        <v>344733.28119999997</v>
      </c>
      <c r="AH188" s="84"/>
      <c r="AI188" s="84"/>
      <c r="AJ188" s="104"/>
      <c r="AK188" s="84">
        <f t="shared" si="533"/>
        <v>0</v>
      </c>
      <c r="AL188" s="84">
        <v>3</v>
      </c>
      <c r="AM188" s="85">
        <f t="shared" si="534"/>
        <v>517099.92179999995</v>
      </c>
      <c r="AN188" s="84"/>
      <c r="AO188" s="84">
        <f t="shared" si="535"/>
        <v>0</v>
      </c>
      <c r="AP188" s="84"/>
      <c r="AQ188" s="84">
        <f t="shared" si="536"/>
        <v>0</v>
      </c>
      <c r="AR188" s="90">
        <v>1</v>
      </c>
      <c r="AS188" s="84">
        <f t="shared" si="537"/>
        <v>263250.86927999993</v>
      </c>
      <c r="AT188" s="84"/>
      <c r="AU188" s="89">
        <f t="shared" si="538"/>
        <v>0</v>
      </c>
      <c r="AV188" s="84"/>
      <c r="AW188" s="84">
        <f t="shared" si="539"/>
        <v>0</v>
      </c>
      <c r="AX188" s="84">
        <v>0</v>
      </c>
      <c r="AY188" s="84">
        <f t="shared" si="540"/>
        <v>0</v>
      </c>
      <c r="AZ188" s="84"/>
      <c r="BA188" s="84">
        <f t="shared" si="541"/>
        <v>0</v>
      </c>
      <c r="BB188" s="84"/>
      <c r="BC188" s="84">
        <f t="shared" si="542"/>
        <v>0</v>
      </c>
      <c r="BD188" s="84"/>
      <c r="BE188" s="85">
        <f t="shared" si="543"/>
        <v>0</v>
      </c>
      <c r="BF188" s="84"/>
      <c r="BG188" s="85">
        <f t="shared" si="544"/>
        <v>0</v>
      </c>
      <c r="BH188" s="84"/>
      <c r="BI188" s="84">
        <f t="shared" si="545"/>
        <v>0</v>
      </c>
      <c r="BJ188" s="84"/>
      <c r="BK188" s="84">
        <f t="shared" si="546"/>
        <v>0</v>
      </c>
      <c r="BL188" s="84"/>
      <c r="BM188" s="84">
        <f t="shared" si="547"/>
        <v>0</v>
      </c>
      <c r="BN188" s="84"/>
      <c r="BO188" s="85">
        <f t="shared" si="548"/>
        <v>0</v>
      </c>
      <c r="BP188" s="84"/>
      <c r="BQ188" s="84">
        <f t="shared" si="549"/>
        <v>0</v>
      </c>
      <c r="BR188" s="84"/>
      <c r="BS188" s="84">
        <f t="shared" si="550"/>
        <v>0</v>
      </c>
      <c r="BT188" s="84"/>
      <c r="BU188" s="85">
        <f t="shared" si="551"/>
        <v>0</v>
      </c>
      <c r="BV188" s="84"/>
      <c r="BW188" s="89">
        <f t="shared" si="552"/>
        <v>0</v>
      </c>
      <c r="BX188" s="84"/>
      <c r="BY188" s="84">
        <f t="shared" si="553"/>
        <v>0</v>
      </c>
      <c r="BZ188" s="84"/>
      <c r="CA188" s="84">
        <f t="shared" si="554"/>
        <v>0</v>
      </c>
      <c r="CB188" s="84"/>
      <c r="CC188" s="84">
        <f t="shared" si="555"/>
        <v>0</v>
      </c>
      <c r="CD188" s="84"/>
      <c r="CE188" s="84">
        <f t="shared" si="556"/>
        <v>0</v>
      </c>
      <c r="CF188" s="84"/>
      <c r="CG188" s="84"/>
      <c r="CH188" s="84"/>
      <c r="CI188" s="85">
        <f t="shared" si="557"/>
        <v>0</v>
      </c>
      <c r="CJ188" s="84"/>
      <c r="CK188" s="85">
        <f t="shared" si="558"/>
        <v>0</v>
      </c>
      <c r="CL188" s="84"/>
      <c r="CM188" s="84">
        <f t="shared" si="559"/>
        <v>0</v>
      </c>
      <c r="CN188" s="84"/>
      <c r="CO188" s="84">
        <f t="shared" si="560"/>
        <v>0</v>
      </c>
      <c r="CP188" s="84"/>
      <c r="CQ188" s="84">
        <f t="shared" si="561"/>
        <v>0</v>
      </c>
      <c r="CR188" s="84"/>
      <c r="CS188" s="84">
        <f t="shared" si="562"/>
        <v>0</v>
      </c>
      <c r="CT188" s="84"/>
      <c r="CU188" s="84">
        <f t="shared" si="563"/>
        <v>0</v>
      </c>
      <c r="CV188" s="84"/>
      <c r="CW188" s="84">
        <f t="shared" si="564"/>
        <v>0</v>
      </c>
      <c r="CX188" s="90"/>
      <c r="CY188" s="84">
        <f t="shared" si="565"/>
        <v>0</v>
      </c>
      <c r="CZ188" s="84"/>
      <c r="DA188" s="89">
        <f t="shared" si="566"/>
        <v>0</v>
      </c>
      <c r="DB188" s="84"/>
      <c r="DC188" s="84">
        <f t="shared" si="567"/>
        <v>0</v>
      </c>
      <c r="DD188" s="91"/>
      <c r="DE188" s="84">
        <f t="shared" si="568"/>
        <v>0</v>
      </c>
      <c r="DF188" s="84"/>
      <c r="DG188" s="84">
        <f t="shared" si="569"/>
        <v>0</v>
      </c>
      <c r="DH188" s="84"/>
      <c r="DI188" s="84">
        <f t="shared" si="570"/>
        <v>0</v>
      </c>
      <c r="DJ188" s="84"/>
      <c r="DK188" s="92">
        <f t="shared" si="571"/>
        <v>0</v>
      </c>
      <c r="DL188" s="89"/>
      <c r="DM188" s="89"/>
      <c r="DN188" s="85">
        <f t="shared" si="572"/>
        <v>96</v>
      </c>
      <c r="DO188" s="85">
        <f t="shared" si="573"/>
        <v>20539835.681679994</v>
      </c>
    </row>
    <row r="189" spans="1:119" x14ac:dyDescent="0.25">
      <c r="A189" s="73"/>
      <c r="B189" s="78">
        <v>157</v>
      </c>
      <c r="C189" s="79" t="s">
        <v>460</v>
      </c>
      <c r="D189" s="109" t="s">
        <v>461</v>
      </c>
      <c r="E189" s="74">
        <v>25969</v>
      </c>
      <c r="F189" s="81">
        <v>1.1100000000000001</v>
      </c>
      <c r="G189" s="76">
        <v>1</v>
      </c>
      <c r="H189" s="77"/>
      <c r="I189" s="77"/>
      <c r="J189" s="77"/>
      <c r="K189" s="98">
        <v>0.28129999999999999</v>
      </c>
      <c r="L189" s="82">
        <v>1.4</v>
      </c>
      <c r="M189" s="82">
        <v>1.68</v>
      </c>
      <c r="N189" s="82">
        <v>2.23</v>
      </c>
      <c r="O189" s="83">
        <v>2.57</v>
      </c>
      <c r="P189" s="84"/>
      <c r="Q189" s="84"/>
      <c r="R189" s="84"/>
      <c r="S189" s="84">
        <f t="shared" si="527"/>
        <v>0</v>
      </c>
      <c r="T189" s="84"/>
      <c r="U189" s="84"/>
      <c r="V189" s="84"/>
      <c r="W189" s="85">
        <f t="shared" si="529"/>
        <v>0</v>
      </c>
      <c r="X189" s="84">
        <v>1</v>
      </c>
      <c r="Y189" s="99">
        <f>(X189*$E189*$F189*((1-$K189)+$K189*$L189*$Y$11*$G189))</f>
        <v>36609.882928320003</v>
      </c>
      <c r="Z189" s="84"/>
      <c r="AA189" s="84"/>
      <c r="AB189" s="84"/>
      <c r="AC189" s="84"/>
      <c r="AD189" s="84"/>
      <c r="AE189" s="84"/>
      <c r="AF189" s="84"/>
      <c r="AG189" s="84"/>
      <c r="AH189" s="84"/>
      <c r="AI189" s="84"/>
      <c r="AJ189" s="104"/>
      <c r="AK189" s="84"/>
      <c r="AL189" s="84"/>
      <c r="AM189" s="85">
        <f t="shared" si="534"/>
        <v>0</v>
      </c>
      <c r="AN189" s="84"/>
      <c r="AO189" s="84">
        <f t="shared" si="535"/>
        <v>0</v>
      </c>
      <c r="AP189" s="84"/>
      <c r="AQ189" s="84">
        <f t="shared" si="536"/>
        <v>0</v>
      </c>
      <c r="AR189" s="90"/>
      <c r="AS189" s="84"/>
      <c r="AT189" s="84"/>
      <c r="AU189" s="89"/>
      <c r="AV189" s="84"/>
      <c r="AW189" s="84"/>
      <c r="AX189" s="84"/>
      <c r="AY189" s="84"/>
      <c r="AZ189" s="84"/>
      <c r="BA189" s="84">
        <f t="shared" si="541"/>
        <v>0</v>
      </c>
      <c r="BB189" s="84"/>
      <c r="BC189" s="84">
        <f t="shared" si="542"/>
        <v>0</v>
      </c>
      <c r="BD189" s="84"/>
      <c r="BE189" s="85">
        <f t="shared" si="543"/>
        <v>0</v>
      </c>
      <c r="BF189" s="84"/>
      <c r="BG189" s="85">
        <f t="shared" si="544"/>
        <v>0</v>
      </c>
      <c r="BH189" s="84"/>
      <c r="BI189" s="84">
        <f t="shared" si="545"/>
        <v>0</v>
      </c>
      <c r="BJ189" s="84"/>
      <c r="BK189" s="84">
        <f t="shared" si="546"/>
        <v>0</v>
      </c>
      <c r="BL189" s="84"/>
      <c r="BM189" s="84">
        <f t="shared" si="547"/>
        <v>0</v>
      </c>
      <c r="BN189" s="84"/>
      <c r="BO189" s="85">
        <f t="shared" si="548"/>
        <v>0</v>
      </c>
      <c r="BP189" s="84"/>
      <c r="BQ189" s="84">
        <f t="shared" si="549"/>
        <v>0</v>
      </c>
      <c r="BR189" s="84"/>
      <c r="BS189" s="84">
        <f t="shared" si="550"/>
        <v>0</v>
      </c>
      <c r="BT189" s="84"/>
      <c r="BU189" s="85">
        <f t="shared" si="551"/>
        <v>0</v>
      </c>
      <c r="BV189" s="84"/>
      <c r="BW189" s="89">
        <f t="shared" si="552"/>
        <v>0</v>
      </c>
      <c r="BX189" s="84"/>
      <c r="BY189" s="84">
        <f t="shared" si="553"/>
        <v>0</v>
      </c>
      <c r="BZ189" s="84"/>
      <c r="CA189" s="84">
        <f t="shared" si="554"/>
        <v>0</v>
      </c>
      <c r="CB189" s="84"/>
      <c r="CC189" s="84">
        <f t="shared" si="555"/>
        <v>0</v>
      </c>
      <c r="CD189" s="84"/>
      <c r="CE189" s="84">
        <f t="shared" si="556"/>
        <v>0</v>
      </c>
      <c r="CF189" s="84"/>
      <c r="CG189" s="84"/>
      <c r="CH189" s="84"/>
      <c r="CI189" s="85">
        <f t="shared" si="557"/>
        <v>0</v>
      </c>
      <c r="CJ189" s="84"/>
      <c r="CK189" s="85">
        <f t="shared" si="558"/>
        <v>0</v>
      </c>
      <c r="CL189" s="84"/>
      <c r="CM189" s="84">
        <f t="shared" si="559"/>
        <v>0</v>
      </c>
      <c r="CN189" s="84"/>
      <c r="CO189" s="84">
        <f t="shared" si="560"/>
        <v>0</v>
      </c>
      <c r="CP189" s="84"/>
      <c r="CQ189" s="84">
        <f t="shared" si="561"/>
        <v>0</v>
      </c>
      <c r="CR189" s="84"/>
      <c r="CS189" s="84">
        <f t="shared" si="562"/>
        <v>0</v>
      </c>
      <c r="CT189" s="84"/>
      <c r="CU189" s="84">
        <f t="shared" si="563"/>
        <v>0</v>
      </c>
      <c r="CV189" s="84"/>
      <c r="CW189" s="84">
        <f t="shared" si="564"/>
        <v>0</v>
      </c>
      <c r="CX189" s="90"/>
      <c r="CY189" s="84">
        <f t="shared" si="565"/>
        <v>0</v>
      </c>
      <c r="CZ189" s="84"/>
      <c r="DA189" s="89"/>
      <c r="DB189" s="84"/>
      <c r="DC189" s="84">
        <f t="shared" si="567"/>
        <v>0</v>
      </c>
      <c r="DD189" s="91"/>
      <c r="DE189" s="84">
        <f t="shared" si="568"/>
        <v>0</v>
      </c>
      <c r="DF189" s="84"/>
      <c r="DG189" s="84">
        <f t="shared" si="569"/>
        <v>0</v>
      </c>
      <c r="DH189" s="84"/>
      <c r="DI189" s="84">
        <f t="shared" si="570"/>
        <v>0</v>
      </c>
      <c r="DJ189" s="84"/>
      <c r="DK189" s="92">
        <f t="shared" si="571"/>
        <v>0</v>
      </c>
      <c r="DL189" s="89"/>
      <c r="DM189" s="89"/>
      <c r="DN189" s="85">
        <f t="shared" si="572"/>
        <v>1</v>
      </c>
      <c r="DO189" s="85">
        <f t="shared" si="573"/>
        <v>36609.882928320003</v>
      </c>
    </row>
    <row r="190" spans="1:119" ht="20.25" customHeight="1" x14ac:dyDescent="0.25">
      <c r="A190" s="73"/>
      <c r="B190" s="78">
        <v>158</v>
      </c>
      <c r="C190" s="79" t="s">
        <v>462</v>
      </c>
      <c r="D190" s="109" t="s">
        <v>463</v>
      </c>
      <c r="E190" s="74">
        <v>25969</v>
      </c>
      <c r="F190" s="81">
        <v>2.9</v>
      </c>
      <c r="G190" s="76">
        <v>1</v>
      </c>
      <c r="H190" s="77"/>
      <c r="I190" s="77"/>
      <c r="J190" s="77"/>
      <c r="K190" s="98">
        <v>0.39560000000000001</v>
      </c>
      <c r="L190" s="82">
        <v>1.4</v>
      </c>
      <c r="M190" s="82">
        <v>1.68</v>
      </c>
      <c r="N190" s="82">
        <v>2.23</v>
      </c>
      <c r="O190" s="83">
        <v>2.57</v>
      </c>
      <c r="P190" s="84"/>
      <c r="Q190" s="84"/>
      <c r="R190" s="84"/>
      <c r="S190" s="84">
        <f t="shared" si="527"/>
        <v>0</v>
      </c>
      <c r="T190" s="84"/>
      <c r="U190" s="84"/>
      <c r="V190" s="84"/>
      <c r="W190" s="85">
        <f t="shared" si="529"/>
        <v>0</v>
      </c>
      <c r="X190" s="84">
        <v>1</v>
      </c>
      <c r="Y190" s="99">
        <f>(X190*$E190*$F190*((1-$K190)+$K190*$L190*$Y$11*$G190))</f>
        <v>103911.0685376</v>
      </c>
      <c r="Z190" s="84"/>
      <c r="AA190" s="84"/>
      <c r="AB190" s="84"/>
      <c r="AC190" s="84"/>
      <c r="AD190" s="84"/>
      <c r="AE190" s="84"/>
      <c r="AF190" s="84"/>
      <c r="AG190" s="84"/>
      <c r="AH190" s="84"/>
      <c r="AI190" s="84"/>
      <c r="AJ190" s="104"/>
      <c r="AK190" s="84"/>
      <c r="AL190" s="84"/>
      <c r="AM190" s="85">
        <f t="shared" si="534"/>
        <v>0</v>
      </c>
      <c r="AN190" s="84"/>
      <c r="AO190" s="84">
        <f t="shared" si="535"/>
        <v>0</v>
      </c>
      <c r="AP190" s="84"/>
      <c r="AQ190" s="84">
        <f t="shared" si="536"/>
        <v>0</v>
      </c>
      <c r="AR190" s="90"/>
      <c r="AS190" s="84"/>
      <c r="AT190" s="84"/>
      <c r="AU190" s="89"/>
      <c r="AV190" s="84"/>
      <c r="AW190" s="84"/>
      <c r="AX190" s="84"/>
      <c r="AY190" s="84"/>
      <c r="AZ190" s="84"/>
      <c r="BA190" s="84">
        <f t="shared" si="541"/>
        <v>0</v>
      </c>
      <c r="BB190" s="84"/>
      <c r="BC190" s="84">
        <f t="shared" si="542"/>
        <v>0</v>
      </c>
      <c r="BD190" s="84"/>
      <c r="BE190" s="85">
        <f t="shared" si="543"/>
        <v>0</v>
      </c>
      <c r="BF190" s="84"/>
      <c r="BG190" s="85">
        <f t="shared" si="544"/>
        <v>0</v>
      </c>
      <c r="BH190" s="84"/>
      <c r="BI190" s="84">
        <f t="shared" si="545"/>
        <v>0</v>
      </c>
      <c r="BJ190" s="84"/>
      <c r="BK190" s="84">
        <f t="shared" si="546"/>
        <v>0</v>
      </c>
      <c r="BL190" s="84"/>
      <c r="BM190" s="84">
        <f t="shared" si="547"/>
        <v>0</v>
      </c>
      <c r="BN190" s="84"/>
      <c r="BO190" s="85">
        <f t="shared" si="548"/>
        <v>0</v>
      </c>
      <c r="BP190" s="84"/>
      <c r="BQ190" s="84">
        <f t="shared" si="549"/>
        <v>0</v>
      </c>
      <c r="BR190" s="84"/>
      <c r="BS190" s="84">
        <f t="shared" si="550"/>
        <v>0</v>
      </c>
      <c r="BT190" s="84"/>
      <c r="BU190" s="85">
        <f t="shared" si="551"/>
        <v>0</v>
      </c>
      <c r="BV190" s="84"/>
      <c r="BW190" s="89">
        <f t="shared" si="552"/>
        <v>0</v>
      </c>
      <c r="BX190" s="84"/>
      <c r="BY190" s="84">
        <f t="shared" si="553"/>
        <v>0</v>
      </c>
      <c r="BZ190" s="84"/>
      <c r="CA190" s="84">
        <f t="shared" si="554"/>
        <v>0</v>
      </c>
      <c r="CB190" s="84"/>
      <c r="CC190" s="84">
        <f t="shared" si="555"/>
        <v>0</v>
      </c>
      <c r="CD190" s="84"/>
      <c r="CE190" s="84">
        <f t="shared" si="556"/>
        <v>0</v>
      </c>
      <c r="CF190" s="84"/>
      <c r="CG190" s="84"/>
      <c r="CH190" s="84"/>
      <c r="CI190" s="85">
        <f t="shared" si="557"/>
        <v>0</v>
      </c>
      <c r="CJ190" s="84"/>
      <c r="CK190" s="85">
        <f t="shared" si="558"/>
        <v>0</v>
      </c>
      <c r="CL190" s="84"/>
      <c r="CM190" s="84">
        <f t="shared" si="559"/>
        <v>0</v>
      </c>
      <c r="CN190" s="84"/>
      <c r="CO190" s="84">
        <f t="shared" si="560"/>
        <v>0</v>
      </c>
      <c r="CP190" s="84"/>
      <c r="CQ190" s="84">
        <f t="shared" si="561"/>
        <v>0</v>
      </c>
      <c r="CR190" s="84"/>
      <c r="CS190" s="84">
        <f t="shared" si="562"/>
        <v>0</v>
      </c>
      <c r="CT190" s="84"/>
      <c r="CU190" s="84">
        <f t="shared" si="563"/>
        <v>0</v>
      </c>
      <c r="CV190" s="84"/>
      <c r="CW190" s="84">
        <f t="shared" si="564"/>
        <v>0</v>
      </c>
      <c r="CX190" s="90"/>
      <c r="CY190" s="84">
        <f t="shared" si="565"/>
        <v>0</v>
      </c>
      <c r="CZ190" s="84"/>
      <c r="DA190" s="89"/>
      <c r="DB190" s="84"/>
      <c r="DC190" s="84">
        <f t="shared" si="567"/>
        <v>0</v>
      </c>
      <c r="DD190" s="91"/>
      <c r="DE190" s="84">
        <f t="shared" si="568"/>
        <v>0</v>
      </c>
      <c r="DF190" s="84"/>
      <c r="DG190" s="84">
        <f t="shared" si="569"/>
        <v>0</v>
      </c>
      <c r="DH190" s="84"/>
      <c r="DI190" s="84">
        <f t="shared" si="570"/>
        <v>0</v>
      </c>
      <c r="DJ190" s="84"/>
      <c r="DK190" s="92">
        <f t="shared" si="571"/>
        <v>0</v>
      </c>
      <c r="DL190" s="89"/>
      <c r="DM190" s="89"/>
      <c r="DN190" s="85">
        <f t="shared" si="572"/>
        <v>1</v>
      </c>
      <c r="DO190" s="85">
        <f t="shared" si="573"/>
        <v>103911.0685376</v>
      </c>
    </row>
    <row r="191" spans="1:119" ht="45" customHeight="1" x14ac:dyDescent="0.25">
      <c r="A191" s="73"/>
      <c r="B191" s="78">
        <v>159</v>
      </c>
      <c r="C191" s="79" t="s">
        <v>464</v>
      </c>
      <c r="D191" s="109" t="s">
        <v>465</v>
      </c>
      <c r="E191" s="74">
        <v>25969</v>
      </c>
      <c r="F191" s="81">
        <v>2.93</v>
      </c>
      <c r="G191" s="76">
        <v>1</v>
      </c>
      <c r="H191" s="77"/>
      <c r="I191" s="77"/>
      <c r="J191" s="77"/>
      <c r="K191" s="51"/>
      <c r="L191" s="82">
        <v>1.4</v>
      </c>
      <c r="M191" s="82">
        <v>1.68</v>
      </c>
      <c r="N191" s="82">
        <v>2.23</v>
      </c>
      <c r="O191" s="83">
        <v>2.57</v>
      </c>
      <c r="P191" s="84">
        <v>1</v>
      </c>
      <c r="Q191" s="84">
        <f t="shared" ref="Q191:Q200" si="574">(P191*$E191*$F191*$G191*$L191*$Q$11)</f>
        <v>117177.32179999999</v>
      </c>
      <c r="R191" s="84"/>
      <c r="S191" s="84">
        <f t="shared" si="527"/>
        <v>0</v>
      </c>
      <c r="T191" s="84"/>
      <c r="U191" s="84">
        <f t="shared" ref="U191:U200" si="575">(T191*$E191*$F191*$G191*$L191*$U$11)</f>
        <v>0</v>
      </c>
      <c r="V191" s="84"/>
      <c r="W191" s="85">
        <f t="shared" si="529"/>
        <v>0</v>
      </c>
      <c r="X191" s="84">
        <v>2</v>
      </c>
      <c r="Y191" s="84">
        <f t="shared" ref="Y191:Y200" si="576">(X191*$E191*$F191*$G191*$L191*$Y$11)</f>
        <v>298269.54639999993</v>
      </c>
      <c r="Z191" s="84"/>
      <c r="AA191" s="84"/>
      <c r="AB191" s="84"/>
      <c r="AC191" s="84">
        <f t="shared" ref="AC191:AC200" si="577">(AB191*$E191*$F191*$G191*$L191*$AC$11)</f>
        <v>0</v>
      </c>
      <c r="AD191" s="84"/>
      <c r="AE191" s="84"/>
      <c r="AF191" s="84"/>
      <c r="AG191" s="84">
        <f t="shared" ref="AG191:AG200" si="578">(AF191*$E191*$F191*$G191*$L191*$AG$11)</f>
        <v>0</v>
      </c>
      <c r="AH191" s="84"/>
      <c r="AI191" s="84"/>
      <c r="AJ191" s="104"/>
      <c r="AK191" s="84">
        <f t="shared" ref="AK191:AK200" si="579">(AJ191*$E191*$F191*$G191*$L191*$AK$11)</f>
        <v>0</v>
      </c>
      <c r="AL191" s="84"/>
      <c r="AM191" s="85">
        <f t="shared" si="534"/>
        <v>0</v>
      </c>
      <c r="AN191" s="84"/>
      <c r="AO191" s="84">
        <f t="shared" si="535"/>
        <v>0</v>
      </c>
      <c r="AP191" s="84"/>
      <c r="AQ191" s="84">
        <f t="shared" si="536"/>
        <v>0</v>
      </c>
      <c r="AR191" s="90">
        <v>5</v>
      </c>
      <c r="AS191" s="84">
        <f t="shared" ref="AS191:AS200" si="580">(AR191*$E191*$F191*$G191*$M191*$AS$11)</f>
        <v>894808.63919999998</v>
      </c>
      <c r="AT191" s="84"/>
      <c r="AU191" s="89">
        <f t="shared" ref="AU191:AU200" si="581">(AT191*$E191*$F191*$G191*$M191*$AU$11)</f>
        <v>0</v>
      </c>
      <c r="AV191" s="84"/>
      <c r="AW191" s="84">
        <f t="shared" ref="AW191:AW200" si="582">(AV191*$E191*$F191*$G191*$L191*$AW$11)</f>
        <v>0</v>
      </c>
      <c r="AX191" s="84"/>
      <c r="AY191" s="84">
        <f t="shared" ref="AY191:AY200" si="583">(AX191*$E191*$F191*$G191*$L191*$AY$11)</f>
        <v>0</v>
      </c>
      <c r="AZ191" s="84"/>
      <c r="BA191" s="84">
        <f t="shared" si="541"/>
        <v>0</v>
      </c>
      <c r="BB191" s="84"/>
      <c r="BC191" s="84">
        <f t="shared" si="542"/>
        <v>0</v>
      </c>
      <c r="BD191" s="84"/>
      <c r="BE191" s="85">
        <f t="shared" si="543"/>
        <v>0</v>
      </c>
      <c r="BF191" s="84"/>
      <c r="BG191" s="85">
        <f t="shared" si="544"/>
        <v>0</v>
      </c>
      <c r="BH191" s="84"/>
      <c r="BI191" s="84">
        <f t="shared" si="545"/>
        <v>0</v>
      </c>
      <c r="BJ191" s="84"/>
      <c r="BK191" s="84">
        <f t="shared" si="546"/>
        <v>0</v>
      </c>
      <c r="BL191" s="84"/>
      <c r="BM191" s="84">
        <f t="shared" si="547"/>
        <v>0</v>
      </c>
      <c r="BN191" s="84"/>
      <c r="BO191" s="85">
        <f t="shared" si="548"/>
        <v>0</v>
      </c>
      <c r="BP191" s="84"/>
      <c r="BQ191" s="84">
        <f t="shared" si="549"/>
        <v>0</v>
      </c>
      <c r="BR191" s="84"/>
      <c r="BS191" s="84">
        <f t="shared" si="550"/>
        <v>0</v>
      </c>
      <c r="BT191" s="84"/>
      <c r="BU191" s="85">
        <f t="shared" si="551"/>
        <v>0</v>
      </c>
      <c r="BV191" s="84"/>
      <c r="BW191" s="89">
        <f t="shared" si="552"/>
        <v>0</v>
      </c>
      <c r="BX191" s="84"/>
      <c r="BY191" s="84">
        <f t="shared" si="553"/>
        <v>0</v>
      </c>
      <c r="BZ191" s="84"/>
      <c r="CA191" s="84">
        <f t="shared" si="554"/>
        <v>0</v>
      </c>
      <c r="CB191" s="84"/>
      <c r="CC191" s="84">
        <f t="shared" si="555"/>
        <v>0</v>
      </c>
      <c r="CD191" s="84"/>
      <c r="CE191" s="84">
        <f t="shared" si="556"/>
        <v>0</v>
      </c>
      <c r="CF191" s="84"/>
      <c r="CG191" s="84"/>
      <c r="CH191" s="84"/>
      <c r="CI191" s="85">
        <f t="shared" si="557"/>
        <v>0</v>
      </c>
      <c r="CJ191" s="84"/>
      <c r="CK191" s="85">
        <f t="shared" si="558"/>
        <v>0</v>
      </c>
      <c r="CL191" s="84"/>
      <c r="CM191" s="84">
        <f t="shared" si="559"/>
        <v>0</v>
      </c>
      <c r="CN191" s="84"/>
      <c r="CO191" s="84">
        <f t="shared" si="560"/>
        <v>0</v>
      </c>
      <c r="CP191" s="84"/>
      <c r="CQ191" s="84">
        <f t="shared" si="561"/>
        <v>0</v>
      </c>
      <c r="CR191" s="84"/>
      <c r="CS191" s="84">
        <f t="shared" si="562"/>
        <v>0</v>
      </c>
      <c r="CT191" s="84"/>
      <c r="CU191" s="84">
        <f t="shared" si="563"/>
        <v>0</v>
      </c>
      <c r="CV191" s="84"/>
      <c r="CW191" s="84">
        <f t="shared" si="564"/>
        <v>0</v>
      </c>
      <c r="CX191" s="90"/>
      <c r="CY191" s="84">
        <f t="shared" si="565"/>
        <v>0</v>
      </c>
      <c r="CZ191" s="84"/>
      <c r="DA191" s="89"/>
      <c r="DB191" s="84"/>
      <c r="DC191" s="84">
        <f t="shared" si="567"/>
        <v>0</v>
      </c>
      <c r="DD191" s="91"/>
      <c r="DE191" s="84">
        <f t="shared" si="568"/>
        <v>0</v>
      </c>
      <c r="DF191" s="84"/>
      <c r="DG191" s="84">
        <f t="shared" si="569"/>
        <v>0</v>
      </c>
      <c r="DH191" s="84"/>
      <c r="DI191" s="84">
        <f t="shared" si="570"/>
        <v>0</v>
      </c>
      <c r="DJ191" s="84"/>
      <c r="DK191" s="92">
        <f t="shared" si="571"/>
        <v>0</v>
      </c>
      <c r="DL191" s="89"/>
      <c r="DM191" s="89"/>
      <c r="DN191" s="85">
        <f t="shared" si="572"/>
        <v>8</v>
      </c>
      <c r="DO191" s="85">
        <f t="shared" si="573"/>
        <v>1310255.5074</v>
      </c>
    </row>
    <row r="192" spans="1:119" ht="45" customHeight="1" x14ac:dyDescent="0.25">
      <c r="A192" s="73"/>
      <c r="B192" s="78">
        <v>160</v>
      </c>
      <c r="C192" s="79" t="s">
        <v>466</v>
      </c>
      <c r="D192" s="109" t="s">
        <v>467</v>
      </c>
      <c r="E192" s="74">
        <v>25969</v>
      </c>
      <c r="F192" s="81">
        <v>1.24</v>
      </c>
      <c r="G192" s="76">
        <v>1</v>
      </c>
      <c r="H192" s="77"/>
      <c r="I192" s="77"/>
      <c r="J192" s="77"/>
      <c r="K192" s="51"/>
      <c r="L192" s="82">
        <v>1.4</v>
      </c>
      <c r="M192" s="82">
        <v>1.68</v>
      </c>
      <c r="N192" s="82">
        <v>2.23</v>
      </c>
      <c r="O192" s="83">
        <v>2.57</v>
      </c>
      <c r="P192" s="84">
        <v>5</v>
      </c>
      <c r="Q192" s="84">
        <f t="shared" si="574"/>
        <v>247952.01199999999</v>
      </c>
      <c r="R192" s="84"/>
      <c r="S192" s="84">
        <f t="shared" si="527"/>
        <v>0</v>
      </c>
      <c r="T192" s="84"/>
      <c r="U192" s="84">
        <f t="shared" si="575"/>
        <v>0</v>
      </c>
      <c r="V192" s="84"/>
      <c r="W192" s="85">
        <f t="shared" si="529"/>
        <v>0</v>
      </c>
      <c r="X192" s="84">
        <v>4</v>
      </c>
      <c r="Y192" s="84">
        <f t="shared" si="576"/>
        <v>252460.2304</v>
      </c>
      <c r="Z192" s="84"/>
      <c r="AA192" s="84"/>
      <c r="AB192" s="84"/>
      <c r="AC192" s="84">
        <f t="shared" si="577"/>
        <v>0</v>
      </c>
      <c r="AD192" s="84"/>
      <c r="AE192" s="84"/>
      <c r="AF192" s="84"/>
      <c r="AG192" s="84">
        <f t="shared" si="578"/>
        <v>0</v>
      </c>
      <c r="AH192" s="84"/>
      <c r="AI192" s="84"/>
      <c r="AJ192" s="104"/>
      <c r="AK192" s="84">
        <f t="shared" si="579"/>
        <v>0</v>
      </c>
      <c r="AL192" s="84"/>
      <c r="AM192" s="85">
        <f t="shared" si="534"/>
        <v>0</v>
      </c>
      <c r="AN192" s="84"/>
      <c r="AO192" s="84">
        <f t="shared" si="535"/>
        <v>0</v>
      </c>
      <c r="AP192" s="84"/>
      <c r="AQ192" s="84">
        <f t="shared" si="536"/>
        <v>0</v>
      </c>
      <c r="AR192" s="90">
        <v>5</v>
      </c>
      <c r="AS192" s="84">
        <f t="shared" si="580"/>
        <v>378690.34559999994</v>
      </c>
      <c r="AT192" s="84"/>
      <c r="AU192" s="89">
        <f t="shared" si="581"/>
        <v>0</v>
      </c>
      <c r="AV192" s="84"/>
      <c r="AW192" s="84">
        <f t="shared" si="582"/>
        <v>0</v>
      </c>
      <c r="AX192" s="84"/>
      <c r="AY192" s="84">
        <f t="shared" si="583"/>
        <v>0</v>
      </c>
      <c r="AZ192" s="84"/>
      <c r="BA192" s="84">
        <f t="shared" si="541"/>
        <v>0</v>
      </c>
      <c r="BB192" s="84"/>
      <c r="BC192" s="84">
        <f t="shared" si="542"/>
        <v>0</v>
      </c>
      <c r="BD192" s="84"/>
      <c r="BE192" s="85">
        <f t="shared" si="543"/>
        <v>0</v>
      </c>
      <c r="BF192" s="84"/>
      <c r="BG192" s="85">
        <f t="shared" si="544"/>
        <v>0</v>
      </c>
      <c r="BH192" s="84"/>
      <c r="BI192" s="84">
        <f t="shared" si="545"/>
        <v>0</v>
      </c>
      <c r="BJ192" s="84"/>
      <c r="BK192" s="84">
        <f t="shared" si="546"/>
        <v>0</v>
      </c>
      <c r="BL192" s="84"/>
      <c r="BM192" s="84">
        <f t="shared" si="547"/>
        <v>0</v>
      </c>
      <c r="BN192" s="84"/>
      <c r="BO192" s="85">
        <f t="shared" si="548"/>
        <v>0</v>
      </c>
      <c r="BP192" s="84"/>
      <c r="BQ192" s="84">
        <f t="shared" si="549"/>
        <v>0</v>
      </c>
      <c r="BR192" s="84"/>
      <c r="BS192" s="84">
        <f t="shared" si="550"/>
        <v>0</v>
      </c>
      <c r="BT192" s="84"/>
      <c r="BU192" s="85">
        <f t="shared" si="551"/>
        <v>0</v>
      </c>
      <c r="BV192" s="84"/>
      <c r="BW192" s="89">
        <f t="shared" si="552"/>
        <v>0</v>
      </c>
      <c r="BX192" s="84"/>
      <c r="BY192" s="84">
        <f t="shared" si="553"/>
        <v>0</v>
      </c>
      <c r="BZ192" s="84"/>
      <c r="CA192" s="84">
        <f t="shared" si="554"/>
        <v>0</v>
      </c>
      <c r="CB192" s="84"/>
      <c r="CC192" s="84">
        <f t="shared" si="555"/>
        <v>0</v>
      </c>
      <c r="CD192" s="84"/>
      <c r="CE192" s="84">
        <f t="shared" si="556"/>
        <v>0</v>
      </c>
      <c r="CF192" s="84"/>
      <c r="CG192" s="84"/>
      <c r="CH192" s="84"/>
      <c r="CI192" s="85">
        <f t="shared" si="557"/>
        <v>0</v>
      </c>
      <c r="CJ192" s="84"/>
      <c r="CK192" s="85">
        <f t="shared" si="558"/>
        <v>0</v>
      </c>
      <c r="CL192" s="84"/>
      <c r="CM192" s="84">
        <f t="shared" si="559"/>
        <v>0</v>
      </c>
      <c r="CN192" s="84"/>
      <c r="CO192" s="84">
        <f t="shared" si="560"/>
        <v>0</v>
      </c>
      <c r="CP192" s="84"/>
      <c r="CQ192" s="84">
        <f t="shared" si="561"/>
        <v>0</v>
      </c>
      <c r="CR192" s="84"/>
      <c r="CS192" s="84">
        <f t="shared" si="562"/>
        <v>0</v>
      </c>
      <c r="CT192" s="84"/>
      <c r="CU192" s="84">
        <f t="shared" si="563"/>
        <v>0</v>
      </c>
      <c r="CV192" s="84"/>
      <c r="CW192" s="84">
        <f t="shared" si="564"/>
        <v>0</v>
      </c>
      <c r="CX192" s="90"/>
      <c r="CY192" s="84">
        <f t="shared" si="565"/>
        <v>0</v>
      </c>
      <c r="CZ192" s="84"/>
      <c r="DA192" s="89"/>
      <c r="DB192" s="84"/>
      <c r="DC192" s="84">
        <f t="shared" si="567"/>
        <v>0</v>
      </c>
      <c r="DD192" s="91"/>
      <c r="DE192" s="84">
        <f t="shared" si="568"/>
        <v>0</v>
      </c>
      <c r="DF192" s="84"/>
      <c r="DG192" s="84">
        <f t="shared" si="569"/>
        <v>0</v>
      </c>
      <c r="DH192" s="84"/>
      <c r="DI192" s="84">
        <f t="shared" si="570"/>
        <v>0</v>
      </c>
      <c r="DJ192" s="84"/>
      <c r="DK192" s="92">
        <f t="shared" si="571"/>
        <v>0</v>
      </c>
      <c r="DL192" s="89"/>
      <c r="DM192" s="89"/>
      <c r="DN192" s="85">
        <f t="shared" si="572"/>
        <v>14</v>
      </c>
      <c r="DO192" s="85">
        <f t="shared" si="573"/>
        <v>879102.58799999999</v>
      </c>
    </row>
    <row r="193" spans="1:119" ht="15.75" customHeight="1" x14ac:dyDescent="0.25">
      <c r="A193" s="73"/>
      <c r="B193" s="78">
        <v>161</v>
      </c>
      <c r="C193" s="107" t="s">
        <v>468</v>
      </c>
      <c r="D193" s="109" t="s">
        <v>469</v>
      </c>
      <c r="E193" s="74">
        <v>25969</v>
      </c>
      <c r="F193" s="81">
        <v>0.79</v>
      </c>
      <c r="G193" s="76">
        <v>1</v>
      </c>
      <c r="H193" s="77"/>
      <c r="I193" s="77"/>
      <c r="J193" s="77"/>
      <c r="K193" s="51"/>
      <c r="L193" s="82">
        <v>1.4</v>
      </c>
      <c r="M193" s="82">
        <v>1.68</v>
      </c>
      <c r="N193" s="82">
        <v>2.23</v>
      </c>
      <c r="O193" s="83">
        <v>2.57</v>
      </c>
      <c r="P193" s="84">
        <v>0</v>
      </c>
      <c r="Q193" s="84">
        <f t="shared" si="574"/>
        <v>0</v>
      </c>
      <c r="R193" s="84"/>
      <c r="S193" s="84">
        <f t="shared" si="527"/>
        <v>0</v>
      </c>
      <c r="T193" s="84"/>
      <c r="U193" s="84">
        <f t="shared" si="575"/>
        <v>0</v>
      </c>
      <c r="V193" s="84"/>
      <c r="W193" s="85">
        <f t="shared" si="529"/>
        <v>0</v>
      </c>
      <c r="X193" s="84">
        <v>4</v>
      </c>
      <c r="Y193" s="84">
        <f t="shared" si="576"/>
        <v>160841.59839999999</v>
      </c>
      <c r="Z193" s="84"/>
      <c r="AA193" s="84"/>
      <c r="AB193" s="84"/>
      <c r="AC193" s="84">
        <f t="shared" si="577"/>
        <v>0</v>
      </c>
      <c r="AD193" s="84"/>
      <c r="AE193" s="84"/>
      <c r="AF193" s="84"/>
      <c r="AG193" s="84">
        <f t="shared" si="578"/>
        <v>0</v>
      </c>
      <c r="AH193" s="84"/>
      <c r="AI193" s="84"/>
      <c r="AJ193" s="104"/>
      <c r="AK193" s="84">
        <f t="shared" si="579"/>
        <v>0</v>
      </c>
      <c r="AL193" s="84"/>
      <c r="AM193" s="85">
        <f t="shared" si="534"/>
        <v>0</v>
      </c>
      <c r="AN193" s="84"/>
      <c r="AO193" s="84">
        <f t="shared" si="535"/>
        <v>0</v>
      </c>
      <c r="AP193" s="84"/>
      <c r="AQ193" s="84">
        <f t="shared" si="536"/>
        <v>0</v>
      </c>
      <c r="AR193" s="90"/>
      <c r="AS193" s="84">
        <f t="shared" si="580"/>
        <v>0</v>
      </c>
      <c r="AT193" s="84"/>
      <c r="AU193" s="89">
        <f t="shared" si="581"/>
        <v>0</v>
      </c>
      <c r="AV193" s="84"/>
      <c r="AW193" s="84">
        <f t="shared" si="582"/>
        <v>0</v>
      </c>
      <c r="AX193" s="84">
        <v>0</v>
      </c>
      <c r="AY193" s="84">
        <f t="shared" si="583"/>
        <v>0</v>
      </c>
      <c r="AZ193" s="84"/>
      <c r="BA193" s="84">
        <f t="shared" si="541"/>
        <v>0</v>
      </c>
      <c r="BB193" s="84"/>
      <c r="BC193" s="84">
        <f t="shared" si="542"/>
        <v>0</v>
      </c>
      <c r="BD193" s="84"/>
      <c r="BE193" s="85">
        <f t="shared" si="543"/>
        <v>0</v>
      </c>
      <c r="BF193" s="84"/>
      <c r="BG193" s="85">
        <f t="shared" si="544"/>
        <v>0</v>
      </c>
      <c r="BH193" s="84"/>
      <c r="BI193" s="84">
        <f t="shared" si="545"/>
        <v>0</v>
      </c>
      <c r="BJ193" s="84"/>
      <c r="BK193" s="84">
        <f t="shared" si="546"/>
        <v>0</v>
      </c>
      <c r="BL193" s="84"/>
      <c r="BM193" s="84">
        <f t="shared" si="547"/>
        <v>0</v>
      </c>
      <c r="BN193" s="84"/>
      <c r="BO193" s="85">
        <f t="shared" si="548"/>
        <v>0</v>
      </c>
      <c r="BP193" s="84"/>
      <c r="BQ193" s="84">
        <f t="shared" si="549"/>
        <v>0</v>
      </c>
      <c r="BR193" s="84"/>
      <c r="BS193" s="84">
        <f t="shared" si="550"/>
        <v>0</v>
      </c>
      <c r="BT193" s="84"/>
      <c r="BU193" s="85">
        <f t="shared" si="551"/>
        <v>0</v>
      </c>
      <c r="BV193" s="84"/>
      <c r="BW193" s="89">
        <f t="shared" si="552"/>
        <v>0</v>
      </c>
      <c r="BX193" s="84"/>
      <c r="BY193" s="84">
        <f t="shared" si="553"/>
        <v>0</v>
      </c>
      <c r="BZ193" s="84"/>
      <c r="CA193" s="84">
        <f t="shared" si="554"/>
        <v>0</v>
      </c>
      <c r="CB193" s="84"/>
      <c r="CC193" s="84">
        <f t="shared" si="555"/>
        <v>0</v>
      </c>
      <c r="CD193" s="84"/>
      <c r="CE193" s="84">
        <f t="shared" si="556"/>
        <v>0</v>
      </c>
      <c r="CF193" s="84"/>
      <c r="CG193" s="84"/>
      <c r="CH193" s="84"/>
      <c r="CI193" s="85">
        <f t="shared" si="557"/>
        <v>0</v>
      </c>
      <c r="CJ193" s="84"/>
      <c r="CK193" s="85">
        <f t="shared" si="558"/>
        <v>0</v>
      </c>
      <c r="CL193" s="84"/>
      <c r="CM193" s="84">
        <f t="shared" si="559"/>
        <v>0</v>
      </c>
      <c r="CN193" s="84"/>
      <c r="CO193" s="84">
        <f t="shared" si="560"/>
        <v>0</v>
      </c>
      <c r="CP193" s="84"/>
      <c r="CQ193" s="84">
        <f t="shared" si="561"/>
        <v>0</v>
      </c>
      <c r="CR193" s="84"/>
      <c r="CS193" s="84">
        <f t="shared" si="562"/>
        <v>0</v>
      </c>
      <c r="CT193" s="84"/>
      <c r="CU193" s="84">
        <f t="shared" si="563"/>
        <v>0</v>
      </c>
      <c r="CV193" s="84"/>
      <c r="CW193" s="84">
        <f t="shared" si="564"/>
        <v>0</v>
      </c>
      <c r="CX193" s="90"/>
      <c r="CY193" s="84">
        <f t="shared" si="565"/>
        <v>0</v>
      </c>
      <c r="CZ193" s="84"/>
      <c r="DA193" s="89">
        <f t="shared" ref="DA193:DA200" si="584">(CZ193*$E193*$F193*$G193*$M193*DA$11)</f>
        <v>0</v>
      </c>
      <c r="DB193" s="84"/>
      <c r="DC193" s="84">
        <f t="shared" si="567"/>
        <v>0</v>
      </c>
      <c r="DD193" s="91"/>
      <c r="DE193" s="84">
        <f t="shared" si="568"/>
        <v>0</v>
      </c>
      <c r="DF193" s="84"/>
      <c r="DG193" s="84">
        <f t="shared" si="569"/>
        <v>0</v>
      </c>
      <c r="DH193" s="84"/>
      <c r="DI193" s="84">
        <f t="shared" si="570"/>
        <v>0</v>
      </c>
      <c r="DJ193" s="84"/>
      <c r="DK193" s="92">
        <f t="shared" si="571"/>
        <v>0</v>
      </c>
      <c r="DL193" s="89"/>
      <c r="DM193" s="89"/>
      <c r="DN193" s="85">
        <f t="shared" si="572"/>
        <v>4</v>
      </c>
      <c r="DO193" s="85">
        <f t="shared" si="573"/>
        <v>160841.59839999999</v>
      </c>
    </row>
    <row r="194" spans="1:119" ht="15.75" customHeight="1" x14ac:dyDescent="0.25">
      <c r="A194" s="73"/>
      <c r="B194" s="78">
        <v>162</v>
      </c>
      <c r="C194" s="107" t="s">
        <v>470</v>
      </c>
      <c r="D194" s="109" t="s">
        <v>471</v>
      </c>
      <c r="E194" s="74">
        <v>25969</v>
      </c>
      <c r="F194" s="81">
        <v>1.1399999999999999</v>
      </c>
      <c r="G194" s="76">
        <v>1</v>
      </c>
      <c r="H194" s="77"/>
      <c r="I194" s="77"/>
      <c r="J194" s="77"/>
      <c r="K194" s="51"/>
      <c r="L194" s="82">
        <v>1.4</v>
      </c>
      <c r="M194" s="82">
        <v>1.68</v>
      </c>
      <c r="N194" s="82">
        <v>2.23</v>
      </c>
      <c r="O194" s="83">
        <v>2.57</v>
      </c>
      <c r="P194" s="84">
        <v>0</v>
      </c>
      <c r="Q194" s="84">
        <f t="shared" si="574"/>
        <v>0</v>
      </c>
      <c r="R194" s="84"/>
      <c r="S194" s="84">
        <f t="shared" si="527"/>
        <v>0</v>
      </c>
      <c r="T194" s="84"/>
      <c r="U194" s="84">
        <f t="shared" si="575"/>
        <v>0</v>
      </c>
      <c r="V194" s="84"/>
      <c r="W194" s="85">
        <f t="shared" si="529"/>
        <v>0</v>
      </c>
      <c r="X194" s="84">
        <v>20</v>
      </c>
      <c r="Y194" s="84">
        <f t="shared" si="576"/>
        <v>1160502.6719999998</v>
      </c>
      <c r="Z194" s="84"/>
      <c r="AA194" s="84"/>
      <c r="AB194" s="84"/>
      <c r="AC194" s="84">
        <f t="shared" si="577"/>
        <v>0</v>
      </c>
      <c r="AD194" s="84"/>
      <c r="AE194" s="84"/>
      <c r="AF194" s="84"/>
      <c r="AG194" s="84">
        <f t="shared" si="578"/>
        <v>0</v>
      </c>
      <c r="AH194" s="84"/>
      <c r="AI194" s="84"/>
      <c r="AJ194" s="104"/>
      <c r="AK194" s="84">
        <f t="shared" si="579"/>
        <v>0</v>
      </c>
      <c r="AL194" s="84"/>
      <c r="AM194" s="85">
        <f t="shared" si="534"/>
        <v>0</v>
      </c>
      <c r="AN194" s="84"/>
      <c r="AO194" s="84">
        <f t="shared" si="535"/>
        <v>0</v>
      </c>
      <c r="AP194" s="84"/>
      <c r="AQ194" s="84">
        <f t="shared" si="536"/>
        <v>0</v>
      </c>
      <c r="AR194" s="90"/>
      <c r="AS194" s="84">
        <f t="shared" si="580"/>
        <v>0</v>
      </c>
      <c r="AT194" s="84"/>
      <c r="AU194" s="89">
        <f t="shared" si="581"/>
        <v>0</v>
      </c>
      <c r="AV194" s="84"/>
      <c r="AW194" s="84">
        <f t="shared" si="582"/>
        <v>0</v>
      </c>
      <c r="AX194" s="84">
        <v>0</v>
      </c>
      <c r="AY194" s="84">
        <f t="shared" si="583"/>
        <v>0</v>
      </c>
      <c r="AZ194" s="84"/>
      <c r="BA194" s="84">
        <f t="shared" si="541"/>
        <v>0</v>
      </c>
      <c r="BB194" s="84"/>
      <c r="BC194" s="84">
        <f t="shared" si="542"/>
        <v>0</v>
      </c>
      <c r="BD194" s="84"/>
      <c r="BE194" s="85">
        <f t="shared" si="543"/>
        <v>0</v>
      </c>
      <c r="BF194" s="84"/>
      <c r="BG194" s="85">
        <f t="shared" si="544"/>
        <v>0</v>
      </c>
      <c r="BH194" s="84"/>
      <c r="BI194" s="84">
        <f t="shared" si="545"/>
        <v>0</v>
      </c>
      <c r="BJ194" s="84"/>
      <c r="BK194" s="84">
        <f t="shared" si="546"/>
        <v>0</v>
      </c>
      <c r="BL194" s="84"/>
      <c r="BM194" s="84">
        <f t="shared" si="547"/>
        <v>0</v>
      </c>
      <c r="BN194" s="84"/>
      <c r="BO194" s="85">
        <f t="shared" si="548"/>
        <v>0</v>
      </c>
      <c r="BP194" s="84"/>
      <c r="BQ194" s="84">
        <f t="shared" si="549"/>
        <v>0</v>
      </c>
      <c r="BR194" s="84"/>
      <c r="BS194" s="84">
        <f t="shared" si="550"/>
        <v>0</v>
      </c>
      <c r="BT194" s="84"/>
      <c r="BU194" s="85">
        <f t="shared" si="551"/>
        <v>0</v>
      </c>
      <c r="BV194" s="84"/>
      <c r="BW194" s="89">
        <f t="shared" si="552"/>
        <v>0</v>
      </c>
      <c r="BX194" s="84"/>
      <c r="BY194" s="84">
        <f t="shared" si="553"/>
        <v>0</v>
      </c>
      <c r="BZ194" s="84"/>
      <c r="CA194" s="84">
        <f t="shared" si="554"/>
        <v>0</v>
      </c>
      <c r="CB194" s="84"/>
      <c r="CC194" s="84">
        <f t="shared" si="555"/>
        <v>0</v>
      </c>
      <c r="CD194" s="84"/>
      <c r="CE194" s="84">
        <f t="shared" si="556"/>
        <v>0</v>
      </c>
      <c r="CF194" s="84"/>
      <c r="CG194" s="84"/>
      <c r="CH194" s="84"/>
      <c r="CI194" s="85">
        <f t="shared" si="557"/>
        <v>0</v>
      </c>
      <c r="CJ194" s="84"/>
      <c r="CK194" s="85">
        <f t="shared" si="558"/>
        <v>0</v>
      </c>
      <c r="CL194" s="84"/>
      <c r="CM194" s="84">
        <f t="shared" si="559"/>
        <v>0</v>
      </c>
      <c r="CN194" s="84"/>
      <c r="CO194" s="84">
        <f t="shared" si="560"/>
        <v>0</v>
      </c>
      <c r="CP194" s="84"/>
      <c r="CQ194" s="84">
        <f t="shared" si="561"/>
        <v>0</v>
      </c>
      <c r="CR194" s="84"/>
      <c r="CS194" s="84">
        <f t="shared" si="562"/>
        <v>0</v>
      </c>
      <c r="CT194" s="84"/>
      <c r="CU194" s="84">
        <f t="shared" si="563"/>
        <v>0</v>
      </c>
      <c r="CV194" s="84"/>
      <c r="CW194" s="84">
        <f t="shared" si="564"/>
        <v>0</v>
      </c>
      <c r="CX194" s="90"/>
      <c r="CY194" s="84">
        <f t="shared" si="565"/>
        <v>0</v>
      </c>
      <c r="CZ194" s="84"/>
      <c r="DA194" s="89">
        <f t="shared" si="584"/>
        <v>0</v>
      </c>
      <c r="DB194" s="84"/>
      <c r="DC194" s="84">
        <f t="shared" si="567"/>
        <v>0</v>
      </c>
      <c r="DD194" s="91"/>
      <c r="DE194" s="84">
        <f t="shared" si="568"/>
        <v>0</v>
      </c>
      <c r="DF194" s="84"/>
      <c r="DG194" s="84">
        <f t="shared" si="569"/>
        <v>0</v>
      </c>
      <c r="DH194" s="84"/>
      <c r="DI194" s="84">
        <f t="shared" si="570"/>
        <v>0</v>
      </c>
      <c r="DJ194" s="84"/>
      <c r="DK194" s="92">
        <f t="shared" si="571"/>
        <v>0</v>
      </c>
      <c r="DL194" s="89"/>
      <c r="DM194" s="89"/>
      <c r="DN194" s="85">
        <f t="shared" si="572"/>
        <v>20</v>
      </c>
      <c r="DO194" s="85">
        <f t="shared" si="573"/>
        <v>1160502.6719999998</v>
      </c>
    </row>
    <row r="195" spans="1:119" ht="15.75" customHeight="1" x14ac:dyDescent="0.25">
      <c r="A195" s="73"/>
      <c r="B195" s="78">
        <v>163</v>
      </c>
      <c r="C195" s="107" t="s">
        <v>472</v>
      </c>
      <c r="D195" s="109" t="s">
        <v>473</v>
      </c>
      <c r="E195" s="74">
        <v>25969</v>
      </c>
      <c r="F195" s="81">
        <v>2.46</v>
      </c>
      <c r="G195" s="76">
        <v>1</v>
      </c>
      <c r="H195" s="77"/>
      <c r="I195" s="77"/>
      <c r="J195" s="77"/>
      <c r="K195" s="51"/>
      <c r="L195" s="82">
        <v>1.4</v>
      </c>
      <c r="M195" s="82">
        <v>1.68</v>
      </c>
      <c r="N195" s="82">
        <v>2.23</v>
      </c>
      <c r="O195" s="83">
        <v>2.57</v>
      </c>
      <c r="P195" s="84">
        <v>0</v>
      </c>
      <c r="Q195" s="84">
        <f t="shared" si="574"/>
        <v>0</v>
      </c>
      <c r="R195" s="84"/>
      <c r="S195" s="84">
        <f t="shared" si="527"/>
        <v>0</v>
      </c>
      <c r="T195" s="84"/>
      <c r="U195" s="84">
        <f t="shared" si="575"/>
        <v>0</v>
      </c>
      <c r="V195" s="84"/>
      <c r="W195" s="85">
        <f t="shared" si="529"/>
        <v>0</v>
      </c>
      <c r="X195" s="84">
        <v>5</v>
      </c>
      <c r="Y195" s="84">
        <f t="shared" si="576"/>
        <v>626060.652</v>
      </c>
      <c r="Z195" s="84"/>
      <c r="AA195" s="84"/>
      <c r="AB195" s="84"/>
      <c r="AC195" s="84">
        <f t="shared" si="577"/>
        <v>0</v>
      </c>
      <c r="AD195" s="84"/>
      <c r="AE195" s="84"/>
      <c r="AF195" s="84"/>
      <c r="AG195" s="84">
        <f t="shared" si="578"/>
        <v>0</v>
      </c>
      <c r="AH195" s="84"/>
      <c r="AI195" s="84"/>
      <c r="AJ195" s="104"/>
      <c r="AK195" s="84">
        <f t="shared" si="579"/>
        <v>0</v>
      </c>
      <c r="AL195" s="84"/>
      <c r="AM195" s="85">
        <f t="shared" si="534"/>
        <v>0</v>
      </c>
      <c r="AN195" s="84"/>
      <c r="AO195" s="84">
        <f t="shared" si="535"/>
        <v>0</v>
      </c>
      <c r="AP195" s="84"/>
      <c r="AQ195" s="84">
        <f t="shared" si="536"/>
        <v>0</v>
      </c>
      <c r="AR195" s="90"/>
      <c r="AS195" s="84">
        <f t="shared" si="580"/>
        <v>0</v>
      </c>
      <c r="AT195" s="84"/>
      <c r="AU195" s="89">
        <f t="shared" si="581"/>
        <v>0</v>
      </c>
      <c r="AV195" s="84"/>
      <c r="AW195" s="84">
        <f t="shared" si="582"/>
        <v>0</v>
      </c>
      <c r="AX195" s="84">
        <v>0</v>
      </c>
      <c r="AY195" s="84">
        <f t="shared" si="583"/>
        <v>0</v>
      </c>
      <c r="AZ195" s="84"/>
      <c r="BA195" s="84">
        <f t="shared" si="541"/>
        <v>0</v>
      </c>
      <c r="BB195" s="84"/>
      <c r="BC195" s="84">
        <f t="shared" si="542"/>
        <v>0</v>
      </c>
      <c r="BD195" s="84"/>
      <c r="BE195" s="85">
        <f t="shared" si="543"/>
        <v>0</v>
      </c>
      <c r="BF195" s="84"/>
      <c r="BG195" s="85">
        <f t="shared" si="544"/>
        <v>0</v>
      </c>
      <c r="BH195" s="84"/>
      <c r="BI195" s="84">
        <f t="shared" si="545"/>
        <v>0</v>
      </c>
      <c r="BJ195" s="84"/>
      <c r="BK195" s="84">
        <f t="shared" si="546"/>
        <v>0</v>
      </c>
      <c r="BL195" s="84"/>
      <c r="BM195" s="84">
        <f t="shared" si="547"/>
        <v>0</v>
      </c>
      <c r="BN195" s="84"/>
      <c r="BO195" s="85">
        <f t="shared" si="548"/>
        <v>0</v>
      </c>
      <c r="BP195" s="84"/>
      <c r="BQ195" s="84">
        <f t="shared" si="549"/>
        <v>0</v>
      </c>
      <c r="BR195" s="84"/>
      <c r="BS195" s="84">
        <f t="shared" si="550"/>
        <v>0</v>
      </c>
      <c r="BT195" s="84"/>
      <c r="BU195" s="85">
        <f t="shared" si="551"/>
        <v>0</v>
      </c>
      <c r="BV195" s="84"/>
      <c r="BW195" s="89">
        <f t="shared" si="552"/>
        <v>0</v>
      </c>
      <c r="BX195" s="84"/>
      <c r="BY195" s="84">
        <f t="shared" si="553"/>
        <v>0</v>
      </c>
      <c r="BZ195" s="84"/>
      <c r="CA195" s="84">
        <f t="shared" si="554"/>
        <v>0</v>
      </c>
      <c r="CB195" s="84"/>
      <c r="CC195" s="84">
        <f t="shared" si="555"/>
        <v>0</v>
      </c>
      <c r="CD195" s="84"/>
      <c r="CE195" s="84">
        <f t="shared" si="556"/>
        <v>0</v>
      </c>
      <c r="CF195" s="84"/>
      <c r="CG195" s="84"/>
      <c r="CH195" s="84"/>
      <c r="CI195" s="85">
        <f t="shared" si="557"/>
        <v>0</v>
      </c>
      <c r="CJ195" s="84"/>
      <c r="CK195" s="85">
        <f t="shared" si="558"/>
        <v>0</v>
      </c>
      <c r="CL195" s="84"/>
      <c r="CM195" s="84">
        <f t="shared" si="559"/>
        <v>0</v>
      </c>
      <c r="CN195" s="84"/>
      <c r="CO195" s="84">
        <f t="shared" si="560"/>
        <v>0</v>
      </c>
      <c r="CP195" s="84"/>
      <c r="CQ195" s="84">
        <f t="shared" si="561"/>
        <v>0</v>
      </c>
      <c r="CR195" s="84"/>
      <c r="CS195" s="84">
        <f t="shared" si="562"/>
        <v>0</v>
      </c>
      <c r="CT195" s="84"/>
      <c r="CU195" s="84">
        <f t="shared" si="563"/>
        <v>0</v>
      </c>
      <c r="CV195" s="84"/>
      <c r="CW195" s="84">
        <f t="shared" si="564"/>
        <v>0</v>
      </c>
      <c r="CX195" s="90"/>
      <c r="CY195" s="84">
        <f t="shared" si="565"/>
        <v>0</v>
      </c>
      <c r="CZ195" s="84"/>
      <c r="DA195" s="89">
        <f t="shared" si="584"/>
        <v>0</v>
      </c>
      <c r="DB195" s="84"/>
      <c r="DC195" s="84">
        <f t="shared" si="567"/>
        <v>0</v>
      </c>
      <c r="DD195" s="91"/>
      <c r="DE195" s="84">
        <f t="shared" si="568"/>
        <v>0</v>
      </c>
      <c r="DF195" s="84"/>
      <c r="DG195" s="84">
        <f t="shared" si="569"/>
        <v>0</v>
      </c>
      <c r="DH195" s="84"/>
      <c r="DI195" s="84">
        <f t="shared" si="570"/>
        <v>0</v>
      </c>
      <c r="DJ195" s="84"/>
      <c r="DK195" s="92">
        <f t="shared" si="571"/>
        <v>0</v>
      </c>
      <c r="DL195" s="89"/>
      <c r="DM195" s="89"/>
      <c r="DN195" s="85">
        <f t="shared" ref="DN195:DN226" si="585">SUM(P195,R195,T195,V195,X195,Z195,AB195,AD195,AF195,AH195,AJ195,AL195,AR195,AV195,AX195,CB195,AN195,BB195,BD195,BF195,CP195,BH195,BJ195,AP195,BN195,AT195,CR195,BP195,CT195,BR195,BT195,BV195,CD195,BX195,BZ195,CF195,CH195,CJ195,CL195,CN195,CV195,CX195,BL195,AZ195,CZ195,DB195,DD195,DF195,DH195,DJ195,DL195)</f>
        <v>5</v>
      </c>
      <c r="DO195" s="85">
        <f t="shared" ref="DO195:DO226" si="586">SUM(Q195,S195,U195,W195,Y195,AA195,AC195,AE195,AG195,AI195,AK195,AM195,AS195,AW195,AY195,CC195,AO195,BC195,BE195,BG195,CQ195,BI195,BK195,AQ195,BO195,AU195,CS195,BQ195,CU195,BS195,BU195,BW195,CE195,BY195,CA195,CG195,CI195,CK195,CM195,CO195,CW195,CY195,BM195,BA195,DA195,DC195,DE195,DG195,DI195,DK195,DM195)</f>
        <v>626060.652</v>
      </c>
    </row>
    <row r="196" spans="1:119" ht="15.75" customHeight="1" x14ac:dyDescent="0.25">
      <c r="A196" s="73"/>
      <c r="B196" s="78">
        <v>164</v>
      </c>
      <c r="C196" s="107" t="s">
        <v>474</v>
      </c>
      <c r="D196" s="80" t="s">
        <v>475</v>
      </c>
      <c r="E196" s="74">
        <v>25969</v>
      </c>
      <c r="F196" s="100">
        <v>2.5099999999999998</v>
      </c>
      <c r="G196" s="76">
        <v>1</v>
      </c>
      <c r="H196" s="77"/>
      <c r="I196" s="77"/>
      <c r="J196" s="77"/>
      <c r="K196" s="51"/>
      <c r="L196" s="150">
        <v>1.4</v>
      </c>
      <c r="M196" s="150">
        <v>1.68</v>
      </c>
      <c r="N196" s="150">
        <v>2.23</v>
      </c>
      <c r="O196" s="151">
        <v>2.57</v>
      </c>
      <c r="P196" s="84">
        <v>0</v>
      </c>
      <c r="Q196" s="84">
        <f t="shared" si="574"/>
        <v>0</v>
      </c>
      <c r="R196" s="84"/>
      <c r="S196" s="84">
        <f t="shared" si="527"/>
        <v>0</v>
      </c>
      <c r="T196" s="84"/>
      <c r="U196" s="84">
        <f t="shared" si="575"/>
        <v>0</v>
      </c>
      <c r="V196" s="84"/>
      <c r="W196" s="85">
        <f t="shared" si="529"/>
        <v>0</v>
      </c>
      <c r="X196" s="84">
        <v>57</v>
      </c>
      <c r="Y196" s="84">
        <f t="shared" si="576"/>
        <v>7282154.2667999985</v>
      </c>
      <c r="Z196" s="84"/>
      <c r="AA196" s="84"/>
      <c r="AB196" s="84"/>
      <c r="AC196" s="84">
        <f t="shared" si="577"/>
        <v>0</v>
      </c>
      <c r="AD196" s="84"/>
      <c r="AE196" s="84"/>
      <c r="AF196" s="84"/>
      <c r="AG196" s="84">
        <f t="shared" si="578"/>
        <v>0</v>
      </c>
      <c r="AH196" s="84"/>
      <c r="AI196" s="84"/>
      <c r="AJ196" s="104"/>
      <c r="AK196" s="84">
        <f t="shared" si="579"/>
        <v>0</v>
      </c>
      <c r="AL196" s="84"/>
      <c r="AM196" s="85">
        <f t="shared" si="534"/>
        <v>0</v>
      </c>
      <c r="AN196" s="84"/>
      <c r="AO196" s="84">
        <f t="shared" si="535"/>
        <v>0</v>
      </c>
      <c r="AP196" s="84"/>
      <c r="AQ196" s="84">
        <f t="shared" si="536"/>
        <v>0</v>
      </c>
      <c r="AR196" s="90"/>
      <c r="AS196" s="84">
        <f t="shared" si="580"/>
        <v>0</v>
      </c>
      <c r="AT196" s="84"/>
      <c r="AU196" s="89">
        <f t="shared" si="581"/>
        <v>0</v>
      </c>
      <c r="AV196" s="84"/>
      <c r="AW196" s="84">
        <f t="shared" si="582"/>
        <v>0</v>
      </c>
      <c r="AX196" s="84">
        <v>0</v>
      </c>
      <c r="AY196" s="84">
        <f t="shared" si="583"/>
        <v>0</v>
      </c>
      <c r="AZ196" s="84"/>
      <c r="BA196" s="84">
        <f t="shared" si="541"/>
        <v>0</v>
      </c>
      <c r="BB196" s="84"/>
      <c r="BC196" s="84">
        <f t="shared" si="542"/>
        <v>0</v>
      </c>
      <c r="BD196" s="84"/>
      <c r="BE196" s="85">
        <f t="shared" si="543"/>
        <v>0</v>
      </c>
      <c r="BF196" s="84"/>
      <c r="BG196" s="85">
        <f t="shared" si="544"/>
        <v>0</v>
      </c>
      <c r="BH196" s="84"/>
      <c r="BI196" s="84">
        <f t="shared" si="545"/>
        <v>0</v>
      </c>
      <c r="BJ196" s="84"/>
      <c r="BK196" s="84">
        <f t="shared" si="546"/>
        <v>0</v>
      </c>
      <c r="BL196" s="84"/>
      <c r="BM196" s="84">
        <f t="shared" si="547"/>
        <v>0</v>
      </c>
      <c r="BN196" s="84"/>
      <c r="BO196" s="85">
        <f t="shared" si="548"/>
        <v>0</v>
      </c>
      <c r="BP196" s="84"/>
      <c r="BQ196" s="84">
        <f t="shared" si="549"/>
        <v>0</v>
      </c>
      <c r="BR196" s="84"/>
      <c r="BS196" s="84">
        <f t="shared" si="550"/>
        <v>0</v>
      </c>
      <c r="BT196" s="84"/>
      <c r="BU196" s="85">
        <f t="shared" si="551"/>
        <v>0</v>
      </c>
      <c r="BV196" s="84"/>
      <c r="BW196" s="89">
        <f t="shared" si="552"/>
        <v>0</v>
      </c>
      <c r="BX196" s="84"/>
      <c r="BY196" s="84">
        <f t="shared" si="553"/>
        <v>0</v>
      </c>
      <c r="BZ196" s="84"/>
      <c r="CA196" s="84">
        <f t="shared" si="554"/>
        <v>0</v>
      </c>
      <c r="CB196" s="84"/>
      <c r="CC196" s="84">
        <f t="shared" si="555"/>
        <v>0</v>
      </c>
      <c r="CD196" s="84"/>
      <c r="CE196" s="84">
        <f t="shared" si="556"/>
        <v>0</v>
      </c>
      <c r="CF196" s="84"/>
      <c r="CG196" s="84"/>
      <c r="CH196" s="84"/>
      <c r="CI196" s="85">
        <f t="shared" si="557"/>
        <v>0</v>
      </c>
      <c r="CJ196" s="84"/>
      <c r="CK196" s="85">
        <f t="shared" si="558"/>
        <v>0</v>
      </c>
      <c r="CL196" s="84"/>
      <c r="CM196" s="84">
        <f t="shared" si="559"/>
        <v>0</v>
      </c>
      <c r="CN196" s="84"/>
      <c r="CO196" s="84">
        <f t="shared" si="560"/>
        <v>0</v>
      </c>
      <c r="CP196" s="84"/>
      <c r="CQ196" s="84">
        <f t="shared" si="561"/>
        <v>0</v>
      </c>
      <c r="CR196" s="84"/>
      <c r="CS196" s="84">
        <f t="shared" si="562"/>
        <v>0</v>
      </c>
      <c r="CT196" s="84"/>
      <c r="CU196" s="84">
        <f t="shared" si="563"/>
        <v>0</v>
      </c>
      <c r="CV196" s="84"/>
      <c r="CW196" s="84">
        <f t="shared" si="564"/>
        <v>0</v>
      </c>
      <c r="CX196" s="90"/>
      <c r="CY196" s="84">
        <f t="shared" si="565"/>
        <v>0</v>
      </c>
      <c r="CZ196" s="84"/>
      <c r="DA196" s="89">
        <f t="shared" si="584"/>
        <v>0</v>
      </c>
      <c r="DB196" s="84"/>
      <c r="DC196" s="84">
        <f t="shared" si="567"/>
        <v>0</v>
      </c>
      <c r="DD196" s="91"/>
      <c r="DE196" s="84">
        <f t="shared" si="568"/>
        <v>0</v>
      </c>
      <c r="DF196" s="84"/>
      <c r="DG196" s="84">
        <f t="shared" si="569"/>
        <v>0</v>
      </c>
      <c r="DH196" s="84"/>
      <c r="DI196" s="84">
        <f t="shared" si="570"/>
        <v>0</v>
      </c>
      <c r="DJ196" s="84"/>
      <c r="DK196" s="92">
        <f t="shared" si="571"/>
        <v>0</v>
      </c>
      <c r="DL196" s="89"/>
      <c r="DM196" s="89"/>
      <c r="DN196" s="85">
        <f t="shared" si="585"/>
        <v>57</v>
      </c>
      <c r="DO196" s="85">
        <f t="shared" si="586"/>
        <v>7282154.2667999985</v>
      </c>
    </row>
    <row r="197" spans="1:119" ht="15.75" customHeight="1" x14ac:dyDescent="0.25">
      <c r="A197" s="73"/>
      <c r="B197" s="78">
        <v>165</v>
      </c>
      <c r="C197" s="107" t="s">
        <v>476</v>
      </c>
      <c r="D197" s="80" t="s">
        <v>477</v>
      </c>
      <c r="E197" s="74">
        <v>25969</v>
      </c>
      <c r="F197" s="100">
        <v>2.82</v>
      </c>
      <c r="G197" s="76">
        <v>1</v>
      </c>
      <c r="H197" s="77"/>
      <c r="I197" s="77"/>
      <c r="J197" s="77"/>
      <c r="K197" s="51"/>
      <c r="L197" s="150">
        <v>1.4</v>
      </c>
      <c r="M197" s="150">
        <v>1.68</v>
      </c>
      <c r="N197" s="150">
        <v>2.23</v>
      </c>
      <c r="O197" s="151">
        <v>2.57</v>
      </c>
      <c r="P197" s="84">
        <v>0</v>
      </c>
      <c r="Q197" s="84">
        <f t="shared" si="574"/>
        <v>0</v>
      </c>
      <c r="R197" s="84"/>
      <c r="S197" s="84">
        <f t="shared" si="527"/>
        <v>0</v>
      </c>
      <c r="T197" s="84"/>
      <c r="U197" s="84">
        <f t="shared" si="575"/>
        <v>0</v>
      </c>
      <c r="V197" s="84"/>
      <c r="W197" s="85">
        <f t="shared" si="529"/>
        <v>0</v>
      </c>
      <c r="X197" s="84">
        <v>41</v>
      </c>
      <c r="Y197" s="84">
        <f t="shared" si="576"/>
        <v>5884970.1287999982</v>
      </c>
      <c r="Z197" s="84"/>
      <c r="AA197" s="84"/>
      <c r="AB197" s="84"/>
      <c r="AC197" s="84">
        <f t="shared" si="577"/>
        <v>0</v>
      </c>
      <c r="AD197" s="84"/>
      <c r="AE197" s="84"/>
      <c r="AF197" s="84"/>
      <c r="AG197" s="84">
        <f t="shared" si="578"/>
        <v>0</v>
      </c>
      <c r="AH197" s="84"/>
      <c r="AI197" s="84"/>
      <c r="AJ197" s="104"/>
      <c r="AK197" s="84">
        <f t="shared" si="579"/>
        <v>0</v>
      </c>
      <c r="AL197" s="84"/>
      <c r="AM197" s="85">
        <f t="shared" si="534"/>
        <v>0</v>
      </c>
      <c r="AN197" s="84"/>
      <c r="AO197" s="84">
        <f t="shared" si="535"/>
        <v>0</v>
      </c>
      <c r="AP197" s="84"/>
      <c r="AQ197" s="84">
        <f t="shared" si="536"/>
        <v>0</v>
      </c>
      <c r="AR197" s="90"/>
      <c r="AS197" s="84">
        <f t="shared" si="580"/>
        <v>0</v>
      </c>
      <c r="AT197" s="84"/>
      <c r="AU197" s="89">
        <f t="shared" si="581"/>
        <v>0</v>
      </c>
      <c r="AV197" s="84"/>
      <c r="AW197" s="84">
        <f t="shared" si="582"/>
        <v>0</v>
      </c>
      <c r="AX197" s="84">
        <v>0</v>
      </c>
      <c r="AY197" s="84">
        <f t="shared" si="583"/>
        <v>0</v>
      </c>
      <c r="AZ197" s="84"/>
      <c r="BA197" s="84">
        <f t="shared" si="541"/>
        <v>0</v>
      </c>
      <c r="BB197" s="84"/>
      <c r="BC197" s="84">
        <f t="shared" si="542"/>
        <v>0</v>
      </c>
      <c r="BD197" s="84"/>
      <c r="BE197" s="85">
        <f t="shared" si="543"/>
        <v>0</v>
      </c>
      <c r="BF197" s="84"/>
      <c r="BG197" s="85">
        <f t="shared" si="544"/>
        <v>0</v>
      </c>
      <c r="BH197" s="84"/>
      <c r="BI197" s="84">
        <f t="shared" si="545"/>
        <v>0</v>
      </c>
      <c r="BJ197" s="84"/>
      <c r="BK197" s="84">
        <f t="shared" si="546"/>
        <v>0</v>
      </c>
      <c r="BL197" s="84"/>
      <c r="BM197" s="84">
        <f t="shared" si="547"/>
        <v>0</v>
      </c>
      <c r="BN197" s="84"/>
      <c r="BO197" s="85">
        <f t="shared" si="548"/>
        <v>0</v>
      </c>
      <c r="BP197" s="84"/>
      <c r="BQ197" s="84">
        <f t="shared" si="549"/>
        <v>0</v>
      </c>
      <c r="BR197" s="84"/>
      <c r="BS197" s="84">
        <f t="shared" si="550"/>
        <v>0</v>
      </c>
      <c r="BT197" s="84"/>
      <c r="BU197" s="85">
        <f t="shared" si="551"/>
        <v>0</v>
      </c>
      <c r="BV197" s="84"/>
      <c r="BW197" s="89">
        <f t="shared" si="552"/>
        <v>0</v>
      </c>
      <c r="BX197" s="84"/>
      <c r="BY197" s="84">
        <f t="shared" si="553"/>
        <v>0</v>
      </c>
      <c r="BZ197" s="84"/>
      <c r="CA197" s="84">
        <f t="shared" si="554"/>
        <v>0</v>
      </c>
      <c r="CB197" s="84"/>
      <c r="CC197" s="84">
        <f t="shared" si="555"/>
        <v>0</v>
      </c>
      <c r="CD197" s="84"/>
      <c r="CE197" s="84">
        <f t="shared" si="556"/>
        <v>0</v>
      </c>
      <c r="CF197" s="84"/>
      <c r="CG197" s="84"/>
      <c r="CH197" s="84"/>
      <c r="CI197" s="85">
        <f t="shared" si="557"/>
        <v>0</v>
      </c>
      <c r="CJ197" s="84"/>
      <c r="CK197" s="85">
        <f t="shared" si="558"/>
        <v>0</v>
      </c>
      <c r="CL197" s="84"/>
      <c r="CM197" s="84">
        <f t="shared" si="559"/>
        <v>0</v>
      </c>
      <c r="CN197" s="84"/>
      <c r="CO197" s="84">
        <f t="shared" si="560"/>
        <v>0</v>
      </c>
      <c r="CP197" s="84"/>
      <c r="CQ197" s="84">
        <f t="shared" si="561"/>
        <v>0</v>
      </c>
      <c r="CR197" s="84"/>
      <c r="CS197" s="84">
        <f t="shared" si="562"/>
        <v>0</v>
      </c>
      <c r="CT197" s="84"/>
      <c r="CU197" s="84">
        <f t="shared" si="563"/>
        <v>0</v>
      </c>
      <c r="CV197" s="84"/>
      <c r="CW197" s="84">
        <f t="shared" si="564"/>
        <v>0</v>
      </c>
      <c r="CX197" s="90"/>
      <c r="CY197" s="84">
        <f t="shared" si="565"/>
        <v>0</v>
      </c>
      <c r="CZ197" s="84"/>
      <c r="DA197" s="89">
        <f t="shared" si="584"/>
        <v>0</v>
      </c>
      <c r="DB197" s="84"/>
      <c r="DC197" s="84">
        <f t="shared" si="567"/>
        <v>0</v>
      </c>
      <c r="DD197" s="91"/>
      <c r="DE197" s="84">
        <f t="shared" si="568"/>
        <v>0</v>
      </c>
      <c r="DF197" s="84"/>
      <c r="DG197" s="84">
        <f t="shared" si="569"/>
        <v>0</v>
      </c>
      <c r="DH197" s="84"/>
      <c r="DI197" s="84">
        <f t="shared" si="570"/>
        <v>0</v>
      </c>
      <c r="DJ197" s="84"/>
      <c r="DK197" s="92">
        <f t="shared" si="571"/>
        <v>0</v>
      </c>
      <c r="DL197" s="89"/>
      <c r="DM197" s="89"/>
      <c r="DN197" s="85">
        <f t="shared" si="585"/>
        <v>41</v>
      </c>
      <c r="DO197" s="85">
        <f t="shared" si="586"/>
        <v>5884970.1287999982</v>
      </c>
    </row>
    <row r="198" spans="1:119" ht="15.75" customHeight="1" x14ac:dyDescent="0.25">
      <c r="A198" s="73"/>
      <c r="B198" s="78">
        <v>166</v>
      </c>
      <c r="C198" s="107" t="s">
        <v>478</v>
      </c>
      <c r="D198" s="80" t="s">
        <v>479</v>
      </c>
      <c r="E198" s="74">
        <v>25969</v>
      </c>
      <c r="F198" s="100">
        <v>4.51</v>
      </c>
      <c r="G198" s="76">
        <v>1</v>
      </c>
      <c r="H198" s="77"/>
      <c r="I198" s="77"/>
      <c r="J198" s="77"/>
      <c r="K198" s="51"/>
      <c r="L198" s="150">
        <v>1.4</v>
      </c>
      <c r="M198" s="150">
        <v>1.68</v>
      </c>
      <c r="N198" s="150">
        <v>2.23</v>
      </c>
      <c r="O198" s="151">
        <v>2.57</v>
      </c>
      <c r="P198" s="84">
        <v>0</v>
      </c>
      <c r="Q198" s="84">
        <f t="shared" si="574"/>
        <v>0</v>
      </c>
      <c r="R198" s="84"/>
      <c r="S198" s="84">
        <f t="shared" si="527"/>
        <v>0</v>
      </c>
      <c r="T198" s="84"/>
      <c r="U198" s="84">
        <f t="shared" si="575"/>
        <v>0</v>
      </c>
      <c r="V198" s="84"/>
      <c r="W198" s="85">
        <f t="shared" si="529"/>
        <v>0</v>
      </c>
      <c r="X198" s="84">
        <v>12</v>
      </c>
      <c r="Y198" s="84">
        <f t="shared" si="576"/>
        <v>2754666.8687999994</v>
      </c>
      <c r="Z198" s="84"/>
      <c r="AA198" s="84"/>
      <c r="AB198" s="84"/>
      <c r="AC198" s="84">
        <f t="shared" si="577"/>
        <v>0</v>
      </c>
      <c r="AD198" s="84"/>
      <c r="AE198" s="84"/>
      <c r="AF198" s="84"/>
      <c r="AG198" s="84">
        <f t="shared" si="578"/>
        <v>0</v>
      </c>
      <c r="AH198" s="84"/>
      <c r="AI198" s="84"/>
      <c r="AJ198" s="104"/>
      <c r="AK198" s="84">
        <f t="shared" si="579"/>
        <v>0</v>
      </c>
      <c r="AL198" s="84"/>
      <c r="AM198" s="85">
        <f t="shared" si="534"/>
        <v>0</v>
      </c>
      <c r="AN198" s="84"/>
      <c r="AO198" s="84">
        <f t="shared" si="535"/>
        <v>0</v>
      </c>
      <c r="AP198" s="84"/>
      <c r="AQ198" s="84">
        <f t="shared" si="536"/>
        <v>0</v>
      </c>
      <c r="AR198" s="90"/>
      <c r="AS198" s="84">
        <f t="shared" si="580"/>
        <v>0</v>
      </c>
      <c r="AT198" s="84"/>
      <c r="AU198" s="89">
        <f t="shared" si="581"/>
        <v>0</v>
      </c>
      <c r="AV198" s="84"/>
      <c r="AW198" s="84">
        <f t="shared" si="582"/>
        <v>0</v>
      </c>
      <c r="AX198" s="84">
        <v>0</v>
      </c>
      <c r="AY198" s="84">
        <f t="shared" si="583"/>
        <v>0</v>
      </c>
      <c r="AZ198" s="84"/>
      <c r="BA198" s="84">
        <f t="shared" si="541"/>
        <v>0</v>
      </c>
      <c r="BB198" s="84"/>
      <c r="BC198" s="84">
        <f t="shared" si="542"/>
        <v>0</v>
      </c>
      <c r="BD198" s="84"/>
      <c r="BE198" s="85">
        <f t="shared" si="543"/>
        <v>0</v>
      </c>
      <c r="BF198" s="84"/>
      <c r="BG198" s="85">
        <f t="shared" si="544"/>
        <v>0</v>
      </c>
      <c r="BH198" s="84"/>
      <c r="BI198" s="84">
        <f t="shared" si="545"/>
        <v>0</v>
      </c>
      <c r="BJ198" s="84"/>
      <c r="BK198" s="84">
        <f t="shared" si="546"/>
        <v>0</v>
      </c>
      <c r="BL198" s="84"/>
      <c r="BM198" s="84">
        <f t="shared" si="547"/>
        <v>0</v>
      </c>
      <c r="BN198" s="84"/>
      <c r="BO198" s="85">
        <f t="shared" si="548"/>
        <v>0</v>
      </c>
      <c r="BP198" s="84"/>
      <c r="BQ198" s="84">
        <f t="shared" si="549"/>
        <v>0</v>
      </c>
      <c r="BR198" s="84"/>
      <c r="BS198" s="84">
        <f t="shared" si="550"/>
        <v>0</v>
      </c>
      <c r="BT198" s="84"/>
      <c r="BU198" s="85">
        <f t="shared" si="551"/>
        <v>0</v>
      </c>
      <c r="BV198" s="84"/>
      <c r="BW198" s="89">
        <f t="shared" si="552"/>
        <v>0</v>
      </c>
      <c r="BX198" s="84"/>
      <c r="BY198" s="84">
        <f t="shared" si="553"/>
        <v>0</v>
      </c>
      <c r="BZ198" s="84"/>
      <c r="CA198" s="84">
        <f t="shared" si="554"/>
        <v>0</v>
      </c>
      <c r="CB198" s="84"/>
      <c r="CC198" s="84">
        <f t="shared" si="555"/>
        <v>0</v>
      </c>
      <c r="CD198" s="84"/>
      <c r="CE198" s="84">
        <f t="shared" si="556"/>
        <v>0</v>
      </c>
      <c r="CF198" s="84"/>
      <c r="CG198" s="84"/>
      <c r="CH198" s="84"/>
      <c r="CI198" s="85">
        <f t="shared" si="557"/>
        <v>0</v>
      </c>
      <c r="CJ198" s="84"/>
      <c r="CK198" s="85">
        <f t="shared" si="558"/>
        <v>0</v>
      </c>
      <c r="CL198" s="84"/>
      <c r="CM198" s="84">
        <f t="shared" si="559"/>
        <v>0</v>
      </c>
      <c r="CN198" s="84"/>
      <c r="CO198" s="84">
        <f t="shared" si="560"/>
        <v>0</v>
      </c>
      <c r="CP198" s="84"/>
      <c r="CQ198" s="84">
        <f t="shared" si="561"/>
        <v>0</v>
      </c>
      <c r="CR198" s="84"/>
      <c r="CS198" s="84">
        <f t="shared" si="562"/>
        <v>0</v>
      </c>
      <c r="CT198" s="84"/>
      <c r="CU198" s="84">
        <f t="shared" si="563"/>
        <v>0</v>
      </c>
      <c r="CV198" s="84"/>
      <c r="CW198" s="84">
        <f t="shared" si="564"/>
        <v>0</v>
      </c>
      <c r="CX198" s="90"/>
      <c r="CY198" s="84">
        <f t="shared" si="565"/>
        <v>0</v>
      </c>
      <c r="CZ198" s="84"/>
      <c r="DA198" s="89">
        <f t="shared" si="584"/>
        <v>0</v>
      </c>
      <c r="DB198" s="84"/>
      <c r="DC198" s="84">
        <f t="shared" si="567"/>
        <v>0</v>
      </c>
      <c r="DD198" s="91"/>
      <c r="DE198" s="84">
        <f t="shared" si="568"/>
        <v>0</v>
      </c>
      <c r="DF198" s="84"/>
      <c r="DG198" s="84">
        <f t="shared" si="569"/>
        <v>0</v>
      </c>
      <c r="DH198" s="84"/>
      <c r="DI198" s="84">
        <f t="shared" si="570"/>
        <v>0</v>
      </c>
      <c r="DJ198" s="84"/>
      <c r="DK198" s="92">
        <f t="shared" si="571"/>
        <v>0</v>
      </c>
      <c r="DL198" s="89"/>
      <c r="DM198" s="89"/>
      <c r="DN198" s="85">
        <f t="shared" si="585"/>
        <v>12</v>
      </c>
      <c r="DO198" s="85">
        <f t="shared" si="586"/>
        <v>2754666.8687999994</v>
      </c>
    </row>
    <row r="199" spans="1:119" ht="15.75" customHeight="1" x14ac:dyDescent="0.25">
      <c r="A199" s="73"/>
      <c r="B199" s="78">
        <v>167</v>
      </c>
      <c r="C199" s="107" t="s">
        <v>480</v>
      </c>
      <c r="D199" s="80" t="s">
        <v>481</v>
      </c>
      <c r="E199" s="74">
        <v>25969</v>
      </c>
      <c r="F199" s="100">
        <v>4.87</v>
      </c>
      <c r="G199" s="76">
        <v>1</v>
      </c>
      <c r="H199" s="77"/>
      <c r="I199" s="77"/>
      <c r="J199" s="77"/>
      <c r="K199" s="51"/>
      <c r="L199" s="150">
        <v>1.4</v>
      </c>
      <c r="M199" s="150">
        <v>1.68</v>
      </c>
      <c r="N199" s="150">
        <v>2.23</v>
      </c>
      <c r="O199" s="151">
        <v>2.57</v>
      </c>
      <c r="P199" s="84">
        <v>0</v>
      </c>
      <c r="Q199" s="84">
        <f t="shared" si="574"/>
        <v>0</v>
      </c>
      <c r="R199" s="84"/>
      <c r="S199" s="84">
        <f t="shared" si="527"/>
        <v>0</v>
      </c>
      <c r="T199" s="84"/>
      <c r="U199" s="84">
        <f t="shared" si="575"/>
        <v>0</v>
      </c>
      <c r="V199" s="84"/>
      <c r="W199" s="85">
        <f t="shared" si="529"/>
        <v>0</v>
      </c>
      <c r="X199" s="84">
        <v>132</v>
      </c>
      <c r="Y199" s="84">
        <f t="shared" si="576"/>
        <v>32720067.441599995</v>
      </c>
      <c r="Z199" s="84"/>
      <c r="AA199" s="84"/>
      <c r="AB199" s="84"/>
      <c r="AC199" s="84">
        <f t="shared" si="577"/>
        <v>0</v>
      </c>
      <c r="AD199" s="84"/>
      <c r="AE199" s="84"/>
      <c r="AF199" s="84"/>
      <c r="AG199" s="84">
        <f t="shared" si="578"/>
        <v>0</v>
      </c>
      <c r="AH199" s="84"/>
      <c r="AI199" s="84"/>
      <c r="AJ199" s="104"/>
      <c r="AK199" s="84">
        <f t="shared" si="579"/>
        <v>0</v>
      </c>
      <c r="AL199" s="84"/>
      <c r="AM199" s="85">
        <f t="shared" si="534"/>
        <v>0</v>
      </c>
      <c r="AN199" s="84"/>
      <c r="AO199" s="84">
        <f t="shared" si="535"/>
        <v>0</v>
      </c>
      <c r="AP199" s="84"/>
      <c r="AQ199" s="84">
        <f t="shared" si="536"/>
        <v>0</v>
      </c>
      <c r="AR199" s="90"/>
      <c r="AS199" s="84">
        <f t="shared" si="580"/>
        <v>0</v>
      </c>
      <c r="AT199" s="84"/>
      <c r="AU199" s="89">
        <f t="shared" si="581"/>
        <v>0</v>
      </c>
      <c r="AV199" s="84"/>
      <c r="AW199" s="84">
        <f t="shared" si="582"/>
        <v>0</v>
      </c>
      <c r="AX199" s="84">
        <v>0</v>
      </c>
      <c r="AY199" s="84">
        <f t="shared" si="583"/>
        <v>0</v>
      </c>
      <c r="AZ199" s="84"/>
      <c r="BA199" s="84">
        <f t="shared" si="541"/>
        <v>0</v>
      </c>
      <c r="BB199" s="84"/>
      <c r="BC199" s="84">
        <f t="shared" si="542"/>
        <v>0</v>
      </c>
      <c r="BD199" s="84"/>
      <c r="BE199" s="85">
        <f t="shared" si="543"/>
        <v>0</v>
      </c>
      <c r="BF199" s="84"/>
      <c r="BG199" s="85">
        <f t="shared" si="544"/>
        <v>0</v>
      </c>
      <c r="BH199" s="84"/>
      <c r="BI199" s="84">
        <f t="shared" si="545"/>
        <v>0</v>
      </c>
      <c r="BJ199" s="84"/>
      <c r="BK199" s="84">
        <f t="shared" si="546"/>
        <v>0</v>
      </c>
      <c r="BL199" s="84"/>
      <c r="BM199" s="84">
        <f t="shared" si="547"/>
        <v>0</v>
      </c>
      <c r="BN199" s="84"/>
      <c r="BO199" s="85">
        <f t="shared" si="548"/>
        <v>0</v>
      </c>
      <c r="BP199" s="84"/>
      <c r="BQ199" s="84">
        <f t="shared" si="549"/>
        <v>0</v>
      </c>
      <c r="BR199" s="84"/>
      <c r="BS199" s="84">
        <f t="shared" si="550"/>
        <v>0</v>
      </c>
      <c r="BT199" s="84"/>
      <c r="BU199" s="85">
        <f t="shared" si="551"/>
        <v>0</v>
      </c>
      <c r="BV199" s="84"/>
      <c r="BW199" s="89">
        <f t="shared" si="552"/>
        <v>0</v>
      </c>
      <c r="BX199" s="84"/>
      <c r="BY199" s="84">
        <f t="shared" si="553"/>
        <v>0</v>
      </c>
      <c r="BZ199" s="84"/>
      <c r="CA199" s="84">
        <f t="shared" si="554"/>
        <v>0</v>
      </c>
      <c r="CB199" s="84"/>
      <c r="CC199" s="84">
        <f t="shared" si="555"/>
        <v>0</v>
      </c>
      <c r="CD199" s="84"/>
      <c r="CE199" s="84">
        <f t="shared" si="556"/>
        <v>0</v>
      </c>
      <c r="CF199" s="84"/>
      <c r="CG199" s="84"/>
      <c r="CH199" s="84"/>
      <c r="CI199" s="85">
        <f t="shared" si="557"/>
        <v>0</v>
      </c>
      <c r="CJ199" s="84"/>
      <c r="CK199" s="85">
        <f t="shared" si="558"/>
        <v>0</v>
      </c>
      <c r="CL199" s="84"/>
      <c r="CM199" s="84">
        <f t="shared" si="559"/>
        <v>0</v>
      </c>
      <c r="CN199" s="84"/>
      <c r="CO199" s="84">
        <f t="shared" si="560"/>
        <v>0</v>
      </c>
      <c r="CP199" s="84"/>
      <c r="CQ199" s="84">
        <f t="shared" si="561"/>
        <v>0</v>
      </c>
      <c r="CR199" s="84"/>
      <c r="CS199" s="84">
        <f t="shared" si="562"/>
        <v>0</v>
      </c>
      <c r="CT199" s="84"/>
      <c r="CU199" s="84">
        <f t="shared" si="563"/>
        <v>0</v>
      </c>
      <c r="CV199" s="84"/>
      <c r="CW199" s="84">
        <f t="shared" si="564"/>
        <v>0</v>
      </c>
      <c r="CX199" s="90"/>
      <c r="CY199" s="84">
        <f t="shared" si="565"/>
        <v>0</v>
      </c>
      <c r="CZ199" s="84"/>
      <c r="DA199" s="89">
        <f t="shared" si="584"/>
        <v>0</v>
      </c>
      <c r="DB199" s="84"/>
      <c r="DC199" s="84">
        <f t="shared" si="567"/>
        <v>0</v>
      </c>
      <c r="DD199" s="91"/>
      <c r="DE199" s="84">
        <f t="shared" si="568"/>
        <v>0</v>
      </c>
      <c r="DF199" s="84"/>
      <c r="DG199" s="84">
        <f t="shared" si="569"/>
        <v>0</v>
      </c>
      <c r="DH199" s="84"/>
      <c r="DI199" s="84">
        <f t="shared" si="570"/>
        <v>0</v>
      </c>
      <c r="DJ199" s="84"/>
      <c r="DK199" s="92">
        <f t="shared" si="571"/>
        <v>0</v>
      </c>
      <c r="DL199" s="89"/>
      <c r="DM199" s="89"/>
      <c r="DN199" s="85">
        <f t="shared" si="585"/>
        <v>132</v>
      </c>
      <c r="DO199" s="85">
        <f t="shared" si="586"/>
        <v>32720067.441599995</v>
      </c>
    </row>
    <row r="200" spans="1:119" ht="20.25" customHeight="1" x14ac:dyDescent="0.25">
      <c r="A200" s="73"/>
      <c r="B200" s="78">
        <v>168</v>
      </c>
      <c r="C200" s="107" t="s">
        <v>482</v>
      </c>
      <c r="D200" s="80" t="s">
        <v>483</v>
      </c>
      <c r="E200" s="74">
        <v>25969</v>
      </c>
      <c r="F200" s="100">
        <v>14.55</v>
      </c>
      <c r="G200" s="76">
        <v>1</v>
      </c>
      <c r="H200" s="77"/>
      <c r="I200" s="77"/>
      <c r="J200" s="77"/>
      <c r="K200" s="51"/>
      <c r="L200" s="150">
        <v>1.4</v>
      </c>
      <c r="M200" s="150">
        <v>1.68</v>
      </c>
      <c r="N200" s="150">
        <v>2.23</v>
      </c>
      <c r="O200" s="151">
        <v>2.57</v>
      </c>
      <c r="P200" s="84">
        <v>0</v>
      </c>
      <c r="Q200" s="84">
        <f t="shared" si="574"/>
        <v>0</v>
      </c>
      <c r="R200" s="84"/>
      <c r="S200" s="84">
        <f t="shared" si="527"/>
        <v>0</v>
      </c>
      <c r="T200" s="84"/>
      <c r="U200" s="84">
        <f t="shared" si="575"/>
        <v>0</v>
      </c>
      <c r="V200" s="84"/>
      <c r="W200" s="85">
        <f t="shared" si="529"/>
        <v>0</v>
      </c>
      <c r="X200" s="84">
        <v>57</v>
      </c>
      <c r="Y200" s="84">
        <f t="shared" si="576"/>
        <v>42213284.693999998</v>
      </c>
      <c r="Z200" s="84"/>
      <c r="AA200" s="84"/>
      <c r="AB200" s="84"/>
      <c r="AC200" s="84">
        <f t="shared" si="577"/>
        <v>0</v>
      </c>
      <c r="AD200" s="84"/>
      <c r="AE200" s="84"/>
      <c r="AF200" s="84"/>
      <c r="AG200" s="84">
        <f t="shared" si="578"/>
        <v>0</v>
      </c>
      <c r="AH200" s="84"/>
      <c r="AI200" s="84"/>
      <c r="AJ200" s="104"/>
      <c r="AK200" s="84">
        <f t="shared" si="579"/>
        <v>0</v>
      </c>
      <c r="AL200" s="84"/>
      <c r="AM200" s="85">
        <f t="shared" si="534"/>
        <v>0</v>
      </c>
      <c r="AN200" s="84"/>
      <c r="AO200" s="84">
        <f t="shared" si="535"/>
        <v>0</v>
      </c>
      <c r="AP200" s="84"/>
      <c r="AQ200" s="84">
        <f t="shared" si="536"/>
        <v>0</v>
      </c>
      <c r="AR200" s="90"/>
      <c r="AS200" s="84">
        <f t="shared" si="580"/>
        <v>0</v>
      </c>
      <c r="AT200" s="84"/>
      <c r="AU200" s="89">
        <f t="shared" si="581"/>
        <v>0</v>
      </c>
      <c r="AV200" s="84"/>
      <c r="AW200" s="84">
        <f t="shared" si="582"/>
        <v>0</v>
      </c>
      <c r="AX200" s="84">
        <v>0</v>
      </c>
      <c r="AY200" s="84">
        <f t="shared" si="583"/>
        <v>0</v>
      </c>
      <c r="AZ200" s="84"/>
      <c r="BA200" s="84">
        <f t="shared" si="541"/>
        <v>0</v>
      </c>
      <c r="BB200" s="84"/>
      <c r="BC200" s="84">
        <f t="shared" si="542"/>
        <v>0</v>
      </c>
      <c r="BD200" s="84"/>
      <c r="BE200" s="85">
        <f t="shared" si="543"/>
        <v>0</v>
      </c>
      <c r="BF200" s="84"/>
      <c r="BG200" s="85">
        <f t="shared" si="544"/>
        <v>0</v>
      </c>
      <c r="BH200" s="84"/>
      <c r="BI200" s="84">
        <f t="shared" si="545"/>
        <v>0</v>
      </c>
      <c r="BJ200" s="84"/>
      <c r="BK200" s="84">
        <f t="shared" si="546"/>
        <v>0</v>
      </c>
      <c r="BL200" s="84"/>
      <c r="BM200" s="84">
        <f t="shared" si="547"/>
        <v>0</v>
      </c>
      <c r="BN200" s="84"/>
      <c r="BO200" s="85">
        <f t="shared" si="548"/>
        <v>0</v>
      </c>
      <c r="BP200" s="84"/>
      <c r="BQ200" s="84">
        <f t="shared" si="549"/>
        <v>0</v>
      </c>
      <c r="BR200" s="84"/>
      <c r="BS200" s="84">
        <f t="shared" si="550"/>
        <v>0</v>
      </c>
      <c r="BT200" s="84"/>
      <c r="BU200" s="85">
        <f t="shared" si="551"/>
        <v>0</v>
      </c>
      <c r="BV200" s="84"/>
      <c r="BW200" s="89">
        <f t="shared" si="552"/>
        <v>0</v>
      </c>
      <c r="BX200" s="84"/>
      <c r="BY200" s="84">
        <f t="shared" si="553"/>
        <v>0</v>
      </c>
      <c r="BZ200" s="84"/>
      <c r="CA200" s="84">
        <f t="shared" si="554"/>
        <v>0</v>
      </c>
      <c r="CB200" s="84"/>
      <c r="CC200" s="84">
        <f t="shared" si="555"/>
        <v>0</v>
      </c>
      <c r="CD200" s="84"/>
      <c r="CE200" s="84">
        <f t="shared" si="556"/>
        <v>0</v>
      </c>
      <c r="CF200" s="84"/>
      <c r="CG200" s="84"/>
      <c r="CH200" s="84"/>
      <c r="CI200" s="85">
        <f t="shared" si="557"/>
        <v>0</v>
      </c>
      <c r="CJ200" s="84"/>
      <c r="CK200" s="85">
        <f t="shared" si="558"/>
        <v>0</v>
      </c>
      <c r="CL200" s="84"/>
      <c r="CM200" s="84">
        <f t="shared" si="559"/>
        <v>0</v>
      </c>
      <c r="CN200" s="84"/>
      <c r="CO200" s="84">
        <f t="shared" si="560"/>
        <v>0</v>
      </c>
      <c r="CP200" s="84"/>
      <c r="CQ200" s="84">
        <f t="shared" si="561"/>
        <v>0</v>
      </c>
      <c r="CR200" s="84"/>
      <c r="CS200" s="84">
        <f t="shared" si="562"/>
        <v>0</v>
      </c>
      <c r="CT200" s="84"/>
      <c r="CU200" s="84">
        <f t="shared" si="563"/>
        <v>0</v>
      </c>
      <c r="CV200" s="84"/>
      <c r="CW200" s="84">
        <f t="shared" si="564"/>
        <v>0</v>
      </c>
      <c r="CX200" s="90"/>
      <c r="CY200" s="84">
        <f t="shared" si="565"/>
        <v>0</v>
      </c>
      <c r="CZ200" s="84"/>
      <c r="DA200" s="89">
        <f t="shared" si="584"/>
        <v>0</v>
      </c>
      <c r="DB200" s="84"/>
      <c r="DC200" s="84">
        <f t="shared" si="567"/>
        <v>0</v>
      </c>
      <c r="DD200" s="91"/>
      <c r="DE200" s="84">
        <f t="shared" si="568"/>
        <v>0</v>
      </c>
      <c r="DF200" s="84"/>
      <c r="DG200" s="84">
        <f t="shared" si="569"/>
        <v>0</v>
      </c>
      <c r="DH200" s="84"/>
      <c r="DI200" s="84">
        <f t="shared" si="570"/>
        <v>0</v>
      </c>
      <c r="DJ200" s="84"/>
      <c r="DK200" s="92">
        <f t="shared" si="571"/>
        <v>0</v>
      </c>
      <c r="DL200" s="89"/>
      <c r="DM200" s="89"/>
      <c r="DN200" s="85">
        <f t="shared" si="585"/>
        <v>57</v>
      </c>
      <c r="DO200" s="85">
        <f t="shared" si="586"/>
        <v>42213284.693999998</v>
      </c>
    </row>
    <row r="201" spans="1:119" ht="30" customHeight="1" x14ac:dyDescent="0.25">
      <c r="A201" s="73"/>
      <c r="B201" s="78">
        <v>169</v>
      </c>
      <c r="C201" s="107" t="s">
        <v>484</v>
      </c>
      <c r="D201" s="80" t="s">
        <v>485</v>
      </c>
      <c r="E201" s="74">
        <v>25969</v>
      </c>
      <c r="F201" s="100">
        <v>3.78</v>
      </c>
      <c r="G201" s="76">
        <v>1</v>
      </c>
      <c r="H201" s="77"/>
      <c r="I201" s="77"/>
      <c r="J201" s="77"/>
      <c r="K201" s="98">
        <v>0.87080000000000002</v>
      </c>
      <c r="L201" s="150">
        <v>1.4</v>
      </c>
      <c r="M201" s="150">
        <v>1.68</v>
      </c>
      <c r="N201" s="150">
        <v>2.23</v>
      </c>
      <c r="O201" s="151">
        <v>2.57</v>
      </c>
      <c r="P201" s="84">
        <v>0</v>
      </c>
      <c r="Q201" s="99">
        <f t="shared" ref="Q201:Q206" si="587">(P201*$E201*$F201*((1-$K201)+$K201*$L201*$Q$11*$G201))</f>
        <v>0</v>
      </c>
      <c r="R201" s="99"/>
      <c r="S201" s="99">
        <f t="shared" ref="S201:S206" si="588">(R201*$E201*$F201*((1-$K201)+$K201*$L201*$S$11*$G201))</f>
        <v>0</v>
      </c>
      <c r="T201" s="99"/>
      <c r="U201" s="99">
        <f t="shared" ref="U201:U206" si="589">(T201*$E201*$F201*((1-$K201)+$K201*$L201*U$11*$G201))</f>
        <v>0</v>
      </c>
      <c r="V201" s="84"/>
      <c r="W201" s="99">
        <f t="shared" ref="W201:W206" si="590">(V201*$E201*$F201*((1-$K201)+$K201*$L201*$W$11*$G201))</f>
        <v>0</v>
      </c>
      <c r="X201" s="84"/>
      <c r="Y201" s="99">
        <f t="shared" ref="Y201:Y206" si="591">(X201*$E201*$F201*((1-$K201)+$K201*$L201*$Y$11*$G201))</f>
        <v>0</v>
      </c>
      <c r="Z201" s="99"/>
      <c r="AA201" s="99"/>
      <c r="AB201" s="84"/>
      <c r="AC201" s="99">
        <f t="shared" ref="AC201:AC206" si="592">(AB201*$E201*$F201*((1-$K201)+$K201*$L201*$AC$11*$G201))</f>
        <v>0</v>
      </c>
      <c r="AD201" s="84"/>
      <c r="AE201" s="84"/>
      <c r="AF201" s="84"/>
      <c r="AG201" s="99">
        <f t="shared" ref="AG201:AG206" si="593">(AF201*$E201*$F201*((1-$K201)+$K201*$L201*AG$11*$G201))</f>
        <v>0</v>
      </c>
      <c r="AH201" s="84"/>
      <c r="AI201" s="84"/>
      <c r="AJ201" s="104"/>
      <c r="AK201" s="99">
        <f t="shared" ref="AK201:AK206" si="594">(AJ201*$E201*$F201*((1-$K201)+$K201*$G201*AK$11*$L201))</f>
        <v>0</v>
      </c>
      <c r="AL201" s="84"/>
      <c r="AM201" s="99">
        <f t="shared" ref="AM201:AM206" si="595">(AL201*$E201*$F201*((1-$K201)+$K201*$G201*AM$11*$L201))</f>
        <v>0</v>
      </c>
      <c r="AN201" s="84"/>
      <c r="AO201" s="99">
        <f t="shared" ref="AO201:AO206" si="596">(AN201*$E201*$F201*((1-$K201)+$K201*$G201*AO$11*$L201))</f>
        <v>0</v>
      </c>
      <c r="AP201" s="84"/>
      <c r="AQ201" s="99">
        <f t="shared" ref="AQ201:AQ206" si="597">(AP201*$E201*$F201*((1-$K201)+$K201*$G201*AQ$11*$M201))</f>
        <v>0</v>
      </c>
      <c r="AR201" s="90"/>
      <c r="AS201" s="99">
        <f t="shared" ref="AS201:AS206" si="598">(AR201*$E201*$F201*((1-$K201)+$K201*$M201*$AS$11*G201))</f>
        <v>0</v>
      </c>
      <c r="AT201" s="84"/>
      <c r="AU201" s="99">
        <f t="shared" ref="AU201:AU206" si="599">(AT201*$E201*$F201*((1-$K201)+$K201*$G201*AU$11*$M201))</f>
        <v>0</v>
      </c>
      <c r="AV201" s="84"/>
      <c r="AW201" s="84"/>
      <c r="AX201" s="84">
        <v>0</v>
      </c>
      <c r="AY201" s="84"/>
      <c r="AZ201" s="84"/>
      <c r="BA201" s="84"/>
      <c r="BB201" s="84"/>
      <c r="BC201" s="84"/>
      <c r="BD201" s="84"/>
      <c r="BE201" s="84"/>
      <c r="BF201" s="84"/>
      <c r="BG201" s="84"/>
      <c r="BH201" s="84"/>
      <c r="BI201" s="84"/>
      <c r="BJ201" s="84"/>
      <c r="BK201" s="84"/>
      <c r="BL201" s="84"/>
      <c r="BM201" s="84"/>
      <c r="BN201" s="84"/>
      <c r="BO201" s="84"/>
      <c r="BP201" s="84"/>
      <c r="BQ201" s="84"/>
      <c r="BR201" s="84"/>
      <c r="BS201" s="84"/>
      <c r="BT201" s="84"/>
      <c r="BU201" s="84"/>
      <c r="BV201" s="84"/>
      <c r="BW201" s="89"/>
      <c r="BX201" s="84"/>
      <c r="BY201" s="84"/>
      <c r="BZ201" s="84"/>
      <c r="CA201" s="84"/>
      <c r="CB201" s="84"/>
      <c r="CC201" s="84"/>
      <c r="CD201" s="84"/>
      <c r="CE201" s="84"/>
      <c r="CF201" s="84"/>
      <c r="CG201" s="84"/>
      <c r="CH201" s="84"/>
      <c r="CI201" s="84"/>
      <c r="CJ201" s="84"/>
      <c r="CK201" s="84"/>
      <c r="CL201" s="84"/>
      <c r="CM201" s="84"/>
      <c r="CN201" s="84"/>
      <c r="CO201" s="84"/>
      <c r="CP201" s="84"/>
      <c r="CQ201" s="84"/>
      <c r="CR201" s="84"/>
      <c r="CS201" s="84"/>
      <c r="CT201" s="84"/>
      <c r="CU201" s="84"/>
      <c r="CV201" s="84"/>
      <c r="CW201" s="84"/>
      <c r="CX201" s="90"/>
      <c r="CY201" s="84"/>
      <c r="CZ201" s="84"/>
      <c r="DA201" s="89"/>
      <c r="DB201" s="84"/>
      <c r="DC201" s="84"/>
      <c r="DD201" s="91"/>
      <c r="DE201" s="84"/>
      <c r="DF201" s="84"/>
      <c r="DG201" s="99">
        <f t="shared" ref="DG201:DG206" si="600">(DF201*$E201*$F201*((1-$K201)+$K201*$G201*DG$11*$M201))</f>
        <v>0</v>
      </c>
      <c r="DH201" s="84"/>
      <c r="DI201" s="84"/>
      <c r="DJ201" s="84"/>
      <c r="DK201" s="89"/>
      <c r="DL201" s="89"/>
      <c r="DM201" s="89"/>
      <c r="DN201" s="85">
        <f t="shared" si="585"/>
        <v>0</v>
      </c>
      <c r="DO201" s="85">
        <f t="shared" si="586"/>
        <v>0</v>
      </c>
    </row>
    <row r="202" spans="1:119" ht="30" customHeight="1" x14ac:dyDescent="0.25">
      <c r="A202" s="73"/>
      <c r="B202" s="78">
        <v>170</v>
      </c>
      <c r="C202" s="107" t="s">
        <v>486</v>
      </c>
      <c r="D202" s="80" t="s">
        <v>487</v>
      </c>
      <c r="E202" s="74">
        <v>25969</v>
      </c>
      <c r="F202" s="100">
        <v>4.37</v>
      </c>
      <c r="G202" s="76">
        <v>1</v>
      </c>
      <c r="H202" s="77"/>
      <c r="I202" s="77"/>
      <c r="J202" s="77"/>
      <c r="K202" s="98">
        <v>0.88839999999999997</v>
      </c>
      <c r="L202" s="150">
        <v>1.4</v>
      </c>
      <c r="M202" s="150">
        <v>1.68</v>
      </c>
      <c r="N202" s="150">
        <v>2.23</v>
      </c>
      <c r="O202" s="151">
        <v>2.57</v>
      </c>
      <c r="P202" s="84">
        <v>0</v>
      </c>
      <c r="Q202" s="99">
        <f t="shared" si="587"/>
        <v>0</v>
      </c>
      <c r="R202" s="99"/>
      <c r="S202" s="99">
        <f t="shared" si="588"/>
        <v>0</v>
      </c>
      <c r="T202" s="99"/>
      <c r="U202" s="99">
        <f t="shared" si="589"/>
        <v>0</v>
      </c>
      <c r="V202" s="84"/>
      <c r="W202" s="99">
        <f t="shared" si="590"/>
        <v>0</v>
      </c>
      <c r="X202" s="84">
        <v>101</v>
      </c>
      <c r="Y202" s="99">
        <f t="shared" si="591"/>
        <v>21237411.419585921</v>
      </c>
      <c r="Z202" s="99"/>
      <c r="AA202" s="99"/>
      <c r="AB202" s="84"/>
      <c r="AC202" s="99">
        <f t="shared" si="592"/>
        <v>0</v>
      </c>
      <c r="AD202" s="84"/>
      <c r="AE202" s="84"/>
      <c r="AF202" s="84"/>
      <c r="AG202" s="99">
        <f t="shared" si="593"/>
        <v>0</v>
      </c>
      <c r="AH202" s="84"/>
      <c r="AI202" s="84"/>
      <c r="AJ202" s="104"/>
      <c r="AK202" s="99">
        <f t="shared" si="594"/>
        <v>0</v>
      </c>
      <c r="AL202" s="84"/>
      <c r="AM202" s="99">
        <f t="shared" si="595"/>
        <v>0</v>
      </c>
      <c r="AN202" s="84"/>
      <c r="AO202" s="99">
        <f t="shared" si="596"/>
        <v>0</v>
      </c>
      <c r="AP202" s="84"/>
      <c r="AQ202" s="99">
        <f t="shared" si="597"/>
        <v>0</v>
      </c>
      <c r="AR202" s="90"/>
      <c r="AS202" s="99">
        <f t="shared" si="598"/>
        <v>0</v>
      </c>
      <c r="AT202" s="84"/>
      <c r="AU202" s="99">
        <f t="shared" si="599"/>
        <v>0</v>
      </c>
      <c r="AV202" s="84"/>
      <c r="AW202" s="84"/>
      <c r="AX202" s="84">
        <v>0</v>
      </c>
      <c r="AY202" s="84"/>
      <c r="AZ202" s="84"/>
      <c r="BA202" s="84"/>
      <c r="BB202" s="84"/>
      <c r="BC202" s="84"/>
      <c r="BD202" s="84"/>
      <c r="BE202" s="84"/>
      <c r="BF202" s="84"/>
      <c r="BG202" s="84"/>
      <c r="BH202" s="84"/>
      <c r="BI202" s="84"/>
      <c r="BJ202" s="84"/>
      <c r="BK202" s="84"/>
      <c r="BL202" s="84"/>
      <c r="BM202" s="84"/>
      <c r="BN202" s="84"/>
      <c r="BO202" s="84"/>
      <c r="BP202" s="84"/>
      <c r="BQ202" s="84"/>
      <c r="BR202" s="84"/>
      <c r="BS202" s="84"/>
      <c r="BT202" s="84"/>
      <c r="BU202" s="84"/>
      <c r="BV202" s="84"/>
      <c r="BW202" s="89"/>
      <c r="BX202" s="84"/>
      <c r="BY202" s="84"/>
      <c r="BZ202" s="84"/>
      <c r="CA202" s="84"/>
      <c r="CB202" s="84"/>
      <c r="CC202" s="84"/>
      <c r="CD202" s="84"/>
      <c r="CE202" s="84"/>
      <c r="CF202" s="84"/>
      <c r="CG202" s="84"/>
      <c r="CH202" s="84"/>
      <c r="CI202" s="84"/>
      <c r="CJ202" s="84"/>
      <c r="CK202" s="84"/>
      <c r="CL202" s="84"/>
      <c r="CM202" s="84"/>
      <c r="CN202" s="84"/>
      <c r="CO202" s="84"/>
      <c r="CP202" s="84"/>
      <c r="CQ202" s="84"/>
      <c r="CR202" s="84"/>
      <c r="CS202" s="84"/>
      <c r="CT202" s="84"/>
      <c r="CU202" s="84"/>
      <c r="CV202" s="84"/>
      <c r="CW202" s="84"/>
      <c r="CX202" s="90"/>
      <c r="CY202" s="84"/>
      <c r="CZ202" s="84"/>
      <c r="DA202" s="89"/>
      <c r="DB202" s="84"/>
      <c r="DC202" s="84"/>
      <c r="DD202" s="91"/>
      <c r="DE202" s="84"/>
      <c r="DF202" s="84"/>
      <c r="DG202" s="99">
        <f t="shared" si="600"/>
        <v>0</v>
      </c>
      <c r="DH202" s="84"/>
      <c r="DI202" s="84"/>
      <c r="DJ202" s="84"/>
      <c r="DK202" s="89"/>
      <c r="DL202" s="89"/>
      <c r="DM202" s="89"/>
      <c r="DN202" s="85">
        <f t="shared" si="585"/>
        <v>101</v>
      </c>
      <c r="DO202" s="85">
        <f t="shared" si="586"/>
        <v>21237411.419585921</v>
      </c>
    </row>
    <row r="203" spans="1:119" ht="30" customHeight="1" x14ac:dyDescent="0.25">
      <c r="A203" s="73"/>
      <c r="B203" s="78">
        <v>171</v>
      </c>
      <c r="C203" s="107" t="s">
        <v>488</v>
      </c>
      <c r="D203" s="80" t="s">
        <v>489</v>
      </c>
      <c r="E203" s="74">
        <v>25969</v>
      </c>
      <c r="F203" s="100">
        <v>5.85</v>
      </c>
      <c r="G203" s="76">
        <v>1</v>
      </c>
      <c r="H203" s="77"/>
      <c r="I203" s="77"/>
      <c r="J203" s="77"/>
      <c r="K203" s="98">
        <v>0.87050000000000005</v>
      </c>
      <c r="L203" s="150">
        <v>1.4</v>
      </c>
      <c r="M203" s="150">
        <v>1.68</v>
      </c>
      <c r="N203" s="150">
        <v>2.23</v>
      </c>
      <c r="O203" s="151">
        <v>2.57</v>
      </c>
      <c r="P203" s="84">
        <v>0</v>
      </c>
      <c r="Q203" s="99">
        <f t="shared" si="587"/>
        <v>0</v>
      </c>
      <c r="R203" s="99"/>
      <c r="S203" s="99">
        <f t="shared" si="588"/>
        <v>0</v>
      </c>
      <c r="T203" s="99"/>
      <c r="U203" s="99">
        <f t="shared" si="589"/>
        <v>0</v>
      </c>
      <c r="V203" s="84"/>
      <c r="W203" s="99">
        <f t="shared" si="590"/>
        <v>0</v>
      </c>
      <c r="X203" s="84"/>
      <c r="Y203" s="99">
        <f t="shared" si="591"/>
        <v>0</v>
      </c>
      <c r="Z203" s="99"/>
      <c r="AA203" s="99"/>
      <c r="AB203" s="84"/>
      <c r="AC203" s="99">
        <f t="shared" si="592"/>
        <v>0</v>
      </c>
      <c r="AD203" s="84"/>
      <c r="AE203" s="84"/>
      <c r="AF203" s="84"/>
      <c r="AG203" s="99">
        <f t="shared" si="593"/>
        <v>0</v>
      </c>
      <c r="AH203" s="84"/>
      <c r="AI203" s="84"/>
      <c r="AJ203" s="104"/>
      <c r="AK203" s="99">
        <f t="shared" si="594"/>
        <v>0</v>
      </c>
      <c r="AL203" s="84"/>
      <c r="AM203" s="99">
        <f t="shared" si="595"/>
        <v>0</v>
      </c>
      <c r="AN203" s="84"/>
      <c r="AO203" s="99">
        <f t="shared" si="596"/>
        <v>0</v>
      </c>
      <c r="AP203" s="84"/>
      <c r="AQ203" s="99">
        <f t="shared" si="597"/>
        <v>0</v>
      </c>
      <c r="AR203" s="90"/>
      <c r="AS203" s="99">
        <f t="shared" si="598"/>
        <v>0</v>
      </c>
      <c r="AT203" s="84"/>
      <c r="AU203" s="99">
        <f t="shared" si="599"/>
        <v>0</v>
      </c>
      <c r="AV203" s="84"/>
      <c r="AW203" s="84"/>
      <c r="AX203" s="84">
        <v>0</v>
      </c>
      <c r="AY203" s="84"/>
      <c r="AZ203" s="84"/>
      <c r="BA203" s="84"/>
      <c r="BB203" s="84"/>
      <c r="BC203" s="84"/>
      <c r="BD203" s="84"/>
      <c r="BE203" s="84"/>
      <c r="BF203" s="84"/>
      <c r="BG203" s="84"/>
      <c r="BH203" s="84"/>
      <c r="BI203" s="84"/>
      <c r="BJ203" s="84"/>
      <c r="BK203" s="84"/>
      <c r="BL203" s="84"/>
      <c r="BM203" s="84"/>
      <c r="BN203" s="84"/>
      <c r="BO203" s="84"/>
      <c r="BP203" s="84"/>
      <c r="BQ203" s="84"/>
      <c r="BR203" s="84"/>
      <c r="BS203" s="84"/>
      <c r="BT203" s="84"/>
      <c r="BU203" s="84"/>
      <c r="BV203" s="84"/>
      <c r="BW203" s="89"/>
      <c r="BX203" s="84"/>
      <c r="BY203" s="84"/>
      <c r="BZ203" s="84"/>
      <c r="CA203" s="84"/>
      <c r="CB203" s="84"/>
      <c r="CC203" s="84"/>
      <c r="CD203" s="84"/>
      <c r="CE203" s="84"/>
      <c r="CF203" s="84"/>
      <c r="CG203" s="84"/>
      <c r="CH203" s="84"/>
      <c r="CI203" s="84"/>
      <c r="CJ203" s="84"/>
      <c r="CK203" s="84"/>
      <c r="CL203" s="84"/>
      <c r="CM203" s="84"/>
      <c r="CN203" s="84"/>
      <c r="CO203" s="84"/>
      <c r="CP203" s="84"/>
      <c r="CQ203" s="84"/>
      <c r="CR203" s="84"/>
      <c r="CS203" s="84"/>
      <c r="CT203" s="84"/>
      <c r="CU203" s="84"/>
      <c r="CV203" s="84"/>
      <c r="CW203" s="84"/>
      <c r="CX203" s="90"/>
      <c r="CY203" s="84"/>
      <c r="CZ203" s="84"/>
      <c r="DA203" s="89"/>
      <c r="DB203" s="84"/>
      <c r="DC203" s="84"/>
      <c r="DD203" s="91"/>
      <c r="DE203" s="84"/>
      <c r="DF203" s="84"/>
      <c r="DG203" s="99">
        <f t="shared" si="600"/>
        <v>0</v>
      </c>
      <c r="DH203" s="84"/>
      <c r="DI203" s="84"/>
      <c r="DJ203" s="84"/>
      <c r="DK203" s="89"/>
      <c r="DL203" s="89"/>
      <c r="DM203" s="89"/>
      <c r="DN203" s="85">
        <f t="shared" si="585"/>
        <v>0</v>
      </c>
      <c r="DO203" s="85">
        <f t="shared" si="586"/>
        <v>0</v>
      </c>
    </row>
    <row r="204" spans="1:119" ht="30" customHeight="1" x14ac:dyDescent="0.25">
      <c r="A204" s="73"/>
      <c r="B204" s="78">
        <v>172</v>
      </c>
      <c r="C204" s="107" t="s">
        <v>490</v>
      </c>
      <c r="D204" s="80" t="s">
        <v>491</v>
      </c>
      <c r="E204" s="74">
        <v>25969</v>
      </c>
      <c r="F204" s="100">
        <v>6.57</v>
      </c>
      <c r="G204" s="76">
        <v>1</v>
      </c>
      <c r="H204" s="77"/>
      <c r="I204" s="77"/>
      <c r="J204" s="77"/>
      <c r="K204" s="98">
        <v>0.88490000000000002</v>
      </c>
      <c r="L204" s="150">
        <v>1.4</v>
      </c>
      <c r="M204" s="150">
        <v>1.68</v>
      </c>
      <c r="N204" s="150">
        <v>2.23</v>
      </c>
      <c r="O204" s="151">
        <v>2.57</v>
      </c>
      <c r="P204" s="84">
        <v>0</v>
      </c>
      <c r="Q204" s="99">
        <f t="shared" si="587"/>
        <v>0</v>
      </c>
      <c r="R204" s="99"/>
      <c r="S204" s="99">
        <f t="shared" si="588"/>
        <v>0</v>
      </c>
      <c r="T204" s="99"/>
      <c r="U204" s="99">
        <f t="shared" si="589"/>
        <v>0</v>
      </c>
      <c r="V204" s="84"/>
      <c r="W204" s="99">
        <f t="shared" si="590"/>
        <v>0</v>
      </c>
      <c r="X204" s="84">
        <v>24</v>
      </c>
      <c r="Y204" s="99">
        <f t="shared" si="591"/>
        <v>7573334.0352076795</v>
      </c>
      <c r="Z204" s="99"/>
      <c r="AA204" s="99"/>
      <c r="AB204" s="84"/>
      <c r="AC204" s="99">
        <f t="shared" si="592"/>
        <v>0</v>
      </c>
      <c r="AD204" s="84"/>
      <c r="AE204" s="84"/>
      <c r="AF204" s="84"/>
      <c r="AG204" s="99">
        <f t="shared" si="593"/>
        <v>0</v>
      </c>
      <c r="AH204" s="84"/>
      <c r="AI204" s="84"/>
      <c r="AJ204" s="104"/>
      <c r="AK204" s="99">
        <f t="shared" si="594"/>
        <v>0</v>
      </c>
      <c r="AL204" s="84"/>
      <c r="AM204" s="99">
        <f t="shared" si="595"/>
        <v>0</v>
      </c>
      <c r="AN204" s="84"/>
      <c r="AO204" s="99">
        <f t="shared" si="596"/>
        <v>0</v>
      </c>
      <c r="AP204" s="84"/>
      <c r="AQ204" s="99">
        <f t="shared" si="597"/>
        <v>0</v>
      </c>
      <c r="AR204" s="90"/>
      <c r="AS204" s="99">
        <f t="shared" si="598"/>
        <v>0</v>
      </c>
      <c r="AT204" s="84"/>
      <c r="AU204" s="99">
        <f t="shared" si="599"/>
        <v>0</v>
      </c>
      <c r="AV204" s="84"/>
      <c r="AW204" s="84"/>
      <c r="AX204" s="84">
        <v>0</v>
      </c>
      <c r="AY204" s="84"/>
      <c r="AZ204" s="84"/>
      <c r="BA204" s="84"/>
      <c r="BB204" s="84"/>
      <c r="BC204" s="84"/>
      <c r="BD204" s="84"/>
      <c r="BE204" s="84"/>
      <c r="BF204" s="84"/>
      <c r="BG204" s="84"/>
      <c r="BH204" s="84"/>
      <c r="BI204" s="84"/>
      <c r="BJ204" s="84"/>
      <c r="BK204" s="84"/>
      <c r="BL204" s="84"/>
      <c r="BM204" s="84"/>
      <c r="BN204" s="84"/>
      <c r="BO204" s="84"/>
      <c r="BP204" s="84"/>
      <c r="BQ204" s="84"/>
      <c r="BR204" s="84"/>
      <c r="BS204" s="84"/>
      <c r="BT204" s="84"/>
      <c r="BU204" s="84"/>
      <c r="BV204" s="84"/>
      <c r="BW204" s="89"/>
      <c r="BX204" s="84"/>
      <c r="BY204" s="84"/>
      <c r="BZ204" s="84"/>
      <c r="CA204" s="84"/>
      <c r="CB204" s="84"/>
      <c r="CC204" s="84"/>
      <c r="CD204" s="84"/>
      <c r="CE204" s="84"/>
      <c r="CF204" s="84"/>
      <c r="CG204" s="84"/>
      <c r="CH204" s="84"/>
      <c r="CI204" s="84"/>
      <c r="CJ204" s="84"/>
      <c r="CK204" s="84"/>
      <c r="CL204" s="84"/>
      <c r="CM204" s="84"/>
      <c r="CN204" s="84"/>
      <c r="CO204" s="84"/>
      <c r="CP204" s="84"/>
      <c r="CQ204" s="84"/>
      <c r="CR204" s="84"/>
      <c r="CS204" s="84"/>
      <c r="CT204" s="84"/>
      <c r="CU204" s="84"/>
      <c r="CV204" s="84"/>
      <c r="CW204" s="84"/>
      <c r="CX204" s="90"/>
      <c r="CY204" s="84"/>
      <c r="CZ204" s="84"/>
      <c r="DA204" s="89"/>
      <c r="DB204" s="84"/>
      <c r="DC204" s="84"/>
      <c r="DD204" s="91"/>
      <c r="DE204" s="84"/>
      <c r="DF204" s="84"/>
      <c r="DG204" s="99">
        <f t="shared" si="600"/>
        <v>0</v>
      </c>
      <c r="DH204" s="84"/>
      <c r="DI204" s="84"/>
      <c r="DJ204" s="84"/>
      <c r="DK204" s="89"/>
      <c r="DL204" s="89"/>
      <c r="DM204" s="89"/>
      <c r="DN204" s="85">
        <f t="shared" si="585"/>
        <v>24</v>
      </c>
      <c r="DO204" s="85">
        <f t="shared" si="586"/>
        <v>7573334.0352076795</v>
      </c>
    </row>
    <row r="205" spans="1:119" ht="30" customHeight="1" x14ac:dyDescent="0.25">
      <c r="A205" s="73"/>
      <c r="B205" s="78">
        <v>173</v>
      </c>
      <c r="C205" s="107" t="s">
        <v>492</v>
      </c>
      <c r="D205" s="80" t="s">
        <v>493</v>
      </c>
      <c r="E205" s="74">
        <v>25969</v>
      </c>
      <c r="F205" s="77">
        <v>9.49</v>
      </c>
      <c r="G205" s="76">
        <v>1</v>
      </c>
      <c r="H205" s="77"/>
      <c r="I205" s="77"/>
      <c r="J205" s="77"/>
      <c r="K205" s="98">
        <v>0.46029999999999999</v>
      </c>
      <c r="L205" s="150">
        <v>1.4</v>
      </c>
      <c r="M205" s="150">
        <v>1.68</v>
      </c>
      <c r="N205" s="150">
        <v>2.23</v>
      </c>
      <c r="O205" s="151">
        <v>2.57</v>
      </c>
      <c r="P205" s="84">
        <v>0</v>
      </c>
      <c r="Q205" s="99">
        <f t="shared" si="587"/>
        <v>0</v>
      </c>
      <c r="R205" s="99"/>
      <c r="S205" s="99">
        <f t="shared" si="588"/>
        <v>0</v>
      </c>
      <c r="T205" s="99"/>
      <c r="U205" s="99">
        <f t="shared" si="589"/>
        <v>0</v>
      </c>
      <c r="V205" s="84"/>
      <c r="W205" s="99">
        <f t="shared" si="590"/>
        <v>0</v>
      </c>
      <c r="X205" s="84">
        <v>6</v>
      </c>
      <c r="Y205" s="99">
        <f t="shared" si="591"/>
        <v>2132083.5365356803</v>
      </c>
      <c r="Z205" s="99"/>
      <c r="AA205" s="99"/>
      <c r="AB205" s="84"/>
      <c r="AC205" s="99">
        <f t="shared" si="592"/>
        <v>0</v>
      </c>
      <c r="AD205" s="84"/>
      <c r="AE205" s="84"/>
      <c r="AF205" s="84"/>
      <c r="AG205" s="99">
        <f t="shared" si="593"/>
        <v>0</v>
      </c>
      <c r="AH205" s="84"/>
      <c r="AI205" s="84"/>
      <c r="AJ205" s="104"/>
      <c r="AK205" s="99">
        <f t="shared" si="594"/>
        <v>0</v>
      </c>
      <c r="AL205" s="84"/>
      <c r="AM205" s="99">
        <f t="shared" si="595"/>
        <v>0</v>
      </c>
      <c r="AN205" s="84"/>
      <c r="AO205" s="99">
        <f t="shared" si="596"/>
        <v>0</v>
      </c>
      <c r="AP205" s="84"/>
      <c r="AQ205" s="99">
        <f t="shared" si="597"/>
        <v>0</v>
      </c>
      <c r="AR205" s="90"/>
      <c r="AS205" s="99">
        <f t="shared" si="598"/>
        <v>0</v>
      </c>
      <c r="AT205" s="84"/>
      <c r="AU205" s="99">
        <f t="shared" si="599"/>
        <v>0</v>
      </c>
      <c r="AV205" s="84"/>
      <c r="AW205" s="84"/>
      <c r="AX205" s="84">
        <v>0</v>
      </c>
      <c r="AY205" s="84"/>
      <c r="AZ205" s="84"/>
      <c r="BA205" s="84"/>
      <c r="BB205" s="84"/>
      <c r="BC205" s="84"/>
      <c r="BD205" s="84"/>
      <c r="BE205" s="84"/>
      <c r="BF205" s="84"/>
      <c r="BG205" s="84"/>
      <c r="BH205" s="84"/>
      <c r="BI205" s="84"/>
      <c r="BJ205" s="84"/>
      <c r="BK205" s="84"/>
      <c r="BL205" s="84"/>
      <c r="BM205" s="84"/>
      <c r="BN205" s="84"/>
      <c r="BO205" s="84"/>
      <c r="BP205" s="84"/>
      <c r="BQ205" s="84"/>
      <c r="BR205" s="84"/>
      <c r="BS205" s="84"/>
      <c r="BT205" s="84"/>
      <c r="BU205" s="84"/>
      <c r="BV205" s="84"/>
      <c r="BW205" s="89"/>
      <c r="BX205" s="84"/>
      <c r="BY205" s="84"/>
      <c r="BZ205" s="84"/>
      <c r="CA205" s="84"/>
      <c r="CB205" s="84"/>
      <c r="CC205" s="84"/>
      <c r="CD205" s="84"/>
      <c r="CE205" s="84"/>
      <c r="CF205" s="84"/>
      <c r="CG205" s="84"/>
      <c r="CH205" s="84"/>
      <c r="CI205" s="84"/>
      <c r="CJ205" s="84"/>
      <c r="CK205" s="84"/>
      <c r="CL205" s="84"/>
      <c r="CM205" s="84"/>
      <c r="CN205" s="84"/>
      <c r="CO205" s="84"/>
      <c r="CP205" s="84"/>
      <c r="CQ205" s="84"/>
      <c r="CR205" s="84"/>
      <c r="CS205" s="84"/>
      <c r="CT205" s="84"/>
      <c r="CU205" s="84"/>
      <c r="CV205" s="84"/>
      <c r="CW205" s="84"/>
      <c r="CX205" s="90"/>
      <c r="CY205" s="84"/>
      <c r="CZ205" s="84"/>
      <c r="DA205" s="89"/>
      <c r="DB205" s="84"/>
      <c r="DC205" s="84"/>
      <c r="DD205" s="91"/>
      <c r="DE205" s="84"/>
      <c r="DF205" s="84"/>
      <c r="DG205" s="99">
        <f t="shared" si="600"/>
        <v>0</v>
      </c>
      <c r="DH205" s="84"/>
      <c r="DI205" s="84"/>
      <c r="DJ205" s="84"/>
      <c r="DK205" s="89"/>
      <c r="DL205" s="89"/>
      <c r="DM205" s="89"/>
      <c r="DN205" s="85">
        <f t="shared" si="585"/>
        <v>6</v>
      </c>
      <c r="DO205" s="85">
        <f t="shared" si="586"/>
        <v>2132083.5365356803</v>
      </c>
    </row>
    <row r="206" spans="1:119" ht="30" customHeight="1" x14ac:dyDescent="0.25">
      <c r="A206" s="73"/>
      <c r="B206" s="78">
        <v>174</v>
      </c>
      <c r="C206" s="107" t="s">
        <v>494</v>
      </c>
      <c r="D206" s="80" t="s">
        <v>495</v>
      </c>
      <c r="E206" s="74">
        <v>25969</v>
      </c>
      <c r="F206" s="100">
        <v>16.32</v>
      </c>
      <c r="G206" s="76">
        <v>1</v>
      </c>
      <c r="H206" s="77"/>
      <c r="I206" s="77"/>
      <c r="J206" s="77"/>
      <c r="K206" s="98">
        <v>0.2676</v>
      </c>
      <c r="L206" s="150">
        <v>1.4</v>
      </c>
      <c r="M206" s="150">
        <v>1.68</v>
      </c>
      <c r="N206" s="150">
        <v>2.23</v>
      </c>
      <c r="O206" s="151">
        <v>2.57</v>
      </c>
      <c r="P206" s="84">
        <v>0</v>
      </c>
      <c r="Q206" s="99">
        <f t="shared" si="587"/>
        <v>0</v>
      </c>
      <c r="R206" s="99"/>
      <c r="S206" s="99">
        <f t="shared" si="588"/>
        <v>0</v>
      </c>
      <c r="T206" s="99"/>
      <c r="U206" s="99">
        <f t="shared" si="589"/>
        <v>0</v>
      </c>
      <c r="V206" s="84"/>
      <c r="W206" s="99">
        <f t="shared" si="590"/>
        <v>0</v>
      </c>
      <c r="X206" s="84">
        <v>30</v>
      </c>
      <c r="Y206" s="99">
        <f t="shared" si="591"/>
        <v>15980706.656870399</v>
      </c>
      <c r="Z206" s="99"/>
      <c r="AA206" s="99"/>
      <c r="AB206" s="84"/>
      <c r="AC206" s="99">
        <f t="shared" si="592"/>
        <v>0</v>
      </c>
      <c r="AD206" s="84"/>
      <c r="AE206" s="84"/>
      <c r="AF206" s="84"/>
      <c r="AG206" s="99">
        <f t="shared" si="593"/>
        <v>0</v>
      </c>
      <c r="AH206" s="84"/>
      <c r="AI206" s="84"/>
      <c r="AJ206" s="104"/>
      <c r="AK206" s="99">
        <f t="shared" si="594"/>
        <v>0</v>
      </c>
      <c r="AL206" s="84"/>
      <c r="AM206" s="99">
        <f t="shared" si="595"/>
        <v>0</v>
      </c>
      <c r="AN206" s="84"/>
      <c r="AO206" s="99">
        <f t="shared" si="596"/>
        <v>0</v>
      </c>
      <c r="AP206" s="84"/>
      <c r="AQ206" s="99">
        <f t="shared" si="597"/>
        <v>0</v>
      </c>
      <c r="AR206" s="90"/>
      <c r="AS206" s="99">
        <f t="shared" si="598"/>
        <v>0</v>
      </c>
      <c r="AT206" s="84"/>
      <c r="AU206" s="99">
        <f t="shared" si="599"/>
        <v>0</v>
      </c>
      <c r="AV206" s="84"/>
      <c r="AW206" s="84"/>
      <c r="AX206" s="84">
        <v>0</v>
      </c>
      <c r="AY206" s="84"/>
      <c r="AZ206" s="84"/>
      <c r="BA206" s="84"/>
      <c r="BB206" s="84"/>
      <c r="BC206" s="84"/>
      <c r="BD206" s="84"/>
      <c r="BE206" s="84"/>
      <c r="BF206" s="84"/>
      <c r="BG206" s="84"/>
      <c r="BH206" s="84"/>
      <c r="BI206" s="84"/>
      <c r="BJ206" s="84"/>
      <c r="BK206" s="84"/>
      <c r="BL206" s="84"/>
      <c r="BM206" s="84"/>
      <c r="BN206" s="84"/>
      <c r="BO206" s="84"/>
      <c r="BP206" s="84"/>
      <c r="BQ206" s="84"/>
      <c r="BR206" s="84"/>
      <c r="BS206" s="84"/>
      <c r="BT206" s="84"/>
      <c r="BU206" s="84"/>
      <c r="BV206" s="84"/>
      <c r="BW206" s="89"/>
      <c r="BX206" s="84"/>
      <c r="BY206" s="84"/>
      <c r="BZ206" s="84"/>
      <c r="CA206" s="84"/>
      <c r="CB206" s="84"/>
      <c r="CC206" s="84"/>
      <c r="CD206" s="84"/>
      <c r="CE206" s="84"/>
      <c r="CF206" s="84"/>
      <c r="CG206" s="84"/>
      <c r="CH206" s="84"/>
      <c r="CI206" s="84"/>
      <c r="CJ206" s="84"/>
      <c r="CK206" s="84"/>
      <c r="CL206" s="84"/>
      <c r="CM206" s="84"/>
      <c r="CN206" s="84"/>
      <c r="CO206" s="84"/>
      <c r="CP206" s="84"/>
      <c r="CQ206" s="84"/>
      <c r="CR206" s="84"/>
      <c r="CS206" s="84"/>
      <c r="CT206" s="84"/>
      <c r="CU206" s="84"/>
      <c r="CV206" s="84"/>
      <c r="CW206" s="84"/>
      <c r="CX206" s="90"/>
      <c r="CY206" s="84"/>
      <c r="CZ206" s="84"/>
      <c r="DA206" s="89"/>
      <c r="DB206" s="84"/>
      <c r="DC206" s="84"/>
      <c r="DD206" s="91"/>
      <c r="DE206" s="84"/>
      <c r="DF206" s="84"/>
      <c r="DG206" s="99">
        <f t="shared" si="600"/>
        <v>0</v>
      </c>
      <c r="DH206" s="84"/>
      <c r="DI206" s="84"/>
      <c r="DJ206" s="84"/>
      <c r="DK206" s="89"/>
      <c r="DL206" s="89"/>
      <c r="DM206" s="89"/>
      <c r="DN206" s="85">
        <f t="shared" si="585"/>
        <v>30</v>
      </c>
      <c r="DO206" s="85">
        <f t="shared" si="586"/>
        <v>15980706.656870399</v>
      </c>
    </row>
    <row r="207" spans="1:119" ht="45" x14ac:dyDescent="0.25">
      <c r="A207" s="73"/>
      <c r="B207" s="78">
        <v>175</v>
      </c>
      <c r="C207" s="107" t="s">
        <v>496</v>
      </c>
      <c r="D207" s="80" t="s">
        <v>497</v>
      </c>
      <c r="E207" s="74">
        <v>25969</v>
      </c>
      <c r="F207" s="152">
        <v>0.42</v>
      </c>
      <c r="G207" s="76">
        <v>1</v>
      </c>
      <c r="H207" s="77"/>
      <c r="I207" s="77"/>
      <c r="J207" s="77"/>
      <c r="K207" s="51"/>
      <c r="L207" s="150">
        <v>1.4</v>
      </c>
      <c r="M207" s="150">
        <v>1.68</v>
      </c>
      <c r="N207" s="150">
        <v>2.23</v>
      </c>
      <c r="O207" s="151">
        <v>2.57</v>
      </c>
      <c r="P207" s="84">
        <v>8</v>
      </c>
      <c r="Q207" s="84">
        <f>(P207*$E207*$F207*$G207*$L207*$Q$11)</f>
        <v>134373.99360000002</v>
      </c>
      <c r="R207" s="84"/>
      <c r="S207" s="84">
        <f>(R207*$E207*$F207*$G207*$L207*$S$11)</f>
        <v>0</v>
      </c>
      <c r="T207" s="84"/>
      <c r="U207" s="84">
        <f>(T207*$E207*$F207*$G207*$L207*$U$11)</f>
        <v>0</v>
      </c>
      <c r="V207" s="84"/>
      <c r="W207" s="85">
        <f>(V207*$E207*$F207*$G207*$L207*$W$11)</f>
        <v>0</v>
      </c>
      <c r="X207" s="84">
        <v>2</v>
      </c>
      <c r="Y207" s="84">
        <f>(X207*$E207*$F207*$G207*$L207*$Y$11)</f>
        <v>42755.361599999997</v>
      </c>
      <c r="Z207" s="84"/>
      <c r="AA207" s="84"/>
      <c r="AB207" s="84"/>
      <c r="AC207" s="84">
        <f>(AB207*$E207*$F207*$G207*$L207*$AC$11)</f>
        <v>0</v>
      </c>
      <c r="AD207" s="84"/>
      <c r="AE207" s="84"/>
      <c r="AF207" s="84"/>
      <c r="AG207" s="84">
        <f>(AF207*$E207*$F207*$G207*$L207*$AG$11)</f>
        <v>0</v>
      </c>
      <c r="AH207" s="84"/>
      <c r="AI207" s="84"/>
      <c r="AJ207" s="104"/>
      <c r="AK207" s="84">
        <f>(AJ207*$E207*$F207*$G207*$L207*$AK$11)</f>
        <v>0</v>
      </c>
      <c r="AL207" s="84"/>
      <c r="AM207" s="85">
        <f>(AL207*$E207*$F207*$G207*$L207*$AM$11)</f>
        <v>0</v>
      </c>
      <c r="AN207" s="84"/>
      <c r="AO207" s="84">
        <f>(AN207*$E207*$F207*$G207*$L207*$AO$11)</f>
        <v>0</v>
      </c>
      <c r="AP207" s="84"/>
      <c r="AQ207" s="84">
        <f>(AP207*$E207*$F207*$G207*$M207*$AQ$11)</f>
        <v>0</v>
      </c>
      <c r="AR207" s="88"/>
      <c r="AS207" s="84">
        <f>(AR207*$E207*$F207*$G207*$M207*$AS$11)</f>
        <v>0</v>
      </c>
      <c r="AT207" s="84"/>
      <c r="AU207" s="89">
        <f>(AT207*$E207*$F207*$G207*$M207*$AU$11)</f>
        <v>0</v>
      </c>
      <c r="AV207" s="84"/>
      <c r="AW207" s="84">
        <f>(AV207*$E207*$F207*$G207*$L207*$AW$11)</f>
        <v>0</v>
      </c>
      <c r="AX207" s="84"/>
      <c r="AY207" s="84">
        <f>(AX207*$E207*$F207*$G207*$L207*$AY$11)</f>
        <v>0</v>
      </c>
      <c r="AZ207" s="84"/>
      <c r="BA207" s="84">
        <f>(AZ207*$E207*$F207*$G207*$L207*$BA$11)</f>
        <v>0</v>
      </c>
      <c r="BB207" s="84"/>
      <c r="BC207" s="84">
        <f>(BB207*$E207*$F207*$G207*$L207*$BC$11)</f>
        <v>0</v>
      </c>
      <c r="BD207" s="84"/>
      <c r="BE207" s="85">
        <f>(BD207*$E207*$F207*$G207*$L207*$BE$11)</f>
        <v>0</v>
      </c>
      <c r="BF207" s="84"/>
      <c r="BG207" s="85">
        <f>(BF207*$E207*$F207*$G207*$L207*$BG$11)</f>
        <v>0</v>
      </c>
      <c r="BH207" s="84"/>
      <c r="BI207" s="84">
        <f>(BH207*$E207*$F207*$G207*$L207*$BI$11)</f>
        <v>0</v>
      </c>
      <c r="BJ207" s="84"/>
      <c r="BK207" s="84">
        <f>(BJ207*$E207*$F207*$G207*$M207*$BK$11)</f>
        <v>0</v>
      </c>
      <c r="BL207" s="84"/>
      <c r="BM207" s="84">
        <f>(BL207*$E207*$F207*$G207*$M207*$BM$11)</f>
        <v>0</v>
      </c>
      <c r="BN207" s="84"/>
      <c r="BO207" s="85">
        <f>(BN207*$E207*$F207*$G207*$M207*$BO$11)</f>
        <v>0</v>
      </c>
      <c r="BP207" s="84"/>
      <c r="BQ207" s="84">
        <f>(BP207*$E207*$F207*$G207*$M207*$BQ$11)</f>
        <v>0</v>
      </c>
      <c r="BR207" s="84"/>
      <c r="BS207" s="84">
        <f>(BR207*$E207*$F207*$G207*$M207*$BS$11)</f>
        <v>0</v>
      </c>
      <c r="BT207" s="84"/>
      <c r="BU207" s="85">
        <f>(BT207*$E207*$F207*$G207*$M207*$BU$11)</f>
        <v>0</v>
      </c>
      <c r="BV207" s="84"/>
      <c r="BW207" s="89">
        <f>(BV207*$E207*$F207*$G207*$M207*$BW$11)</f>
        <v>0</v>
      </c>
      <c r="BX207" s="84"/>
      <c r="BY207" s="84">
        <f>(BX207*$E207*$F207*$G207*$L207*$BY$11)</f>
        <v>0</v>
      </c>
      <c r="BZ207" s="84"/>
      <c r="CA207" s="84">
        <f>(BZ207*$E207*$F207*$G207*$L207*$CA$11)</f>
        <v>0</v>
      </c>
      <c r="CB207" s="84"/>
      <c r="CC207" s="84">
        <f>(CB207*$E207*$F207*$G207*$L207*$CC$11)</f>
        <v>0</v>
      </c>
      <c r="CD207" s="84"/>
      <c r="CE207" s="84">
        <f>(CD207*$E207*$F207*$G207*$M207*$CE$11)</f>
        <v>0</v>
      </c>
      <c r="CF207" s="84"/>
      <c r="CG207" s="84"/>
      <c r="CH207" s="84"/>
      <c r="CI207" s="85">
        <f>(CH207*$E207*$F207*$G207*$L207*$CI$11)</f>
        <v>0</v>
      </c>
      <c r="CJ207" s="84"/>
      <c r="CK207" s="85">
        <f>(CJ207*$E207*$F207*$G207*$L207*$CK$11)</f>
        <v>0</v>
      </c>
      <c r="CL207" s="84"/>
      <c r="CM207" s="84">
        <f>(CL207*$E207*$F207*$G207*$L207*$CM$11)</f>
        <v>0</v>
      </c>
      <c r="CN207" s="84"/>
      <c r="CO207" s="84">
        <f>(CN207*$E207*$F207*$G207*$L207*$CO$11)</f>
        <v>0</v>
      </c>
      <c r="CP207" s="84"/>
      <c r="CQ207" s="84">
        <f>(CP207*$E207*$F207*$G207*$L207*$CQ$11)</f>
        <v>0</v>
      </c>
      <c r="CR207" s="84"/>
      <c r="CS207" s="84">
        <f>(CR207*$E207*$F207*$G207*$M207*$CS$11)</f>
        <v>0</v>
      </c>
      <c r="CT207" s="84"/>
      <c r="CU207" s="84">
        <f>(CT207*$E207*$F207*$G207*$M207*$CU$11)</f>
        <v>0</v>
      </c>
      <c r="CV207" s="84"/>
      <c r="CW207" s="84">
        <f>(CV207*$E207*$F207*$G207*$M207*$CW$11)</f>
        <v>0</v>
      </c>
      <c r="CX207" s="90"/>
      <c r="CY207" s="84">
        <f>(CX207*$E207*$F207*$G207*$M207*$CY$11)</f>
        <v>0</v>
      </c>
      <c r="CZ207" s="84"/>
      <c r="DA207" s="89"/>
      <c r="DB207" s="84"/>
      <c r="DC207" s="84">
        <f>(DB207*$E207*$F207*$G207*$M207*$DC$11)</f>
        <v>0</v>
      </c>
      <c r="DD207" s="91"/>
      <c r="DE207" s="84">
        <f>(DD207*$E207*$F207*$G207*$M207*$DE$11)</f>
        <v>0</v>
      </c>
      <c r="DF207" s="84"/>
      <c r="DG207" s="84">
        <f>(DF207*$E207*$F207*$G207*$M207*$DG$11)</f>
        <v>0</v>
      </c>
      <c r="DH207" s="84"/>
      <c r="DI207" s="84">
        <f>(DH207*$E207*$F207*$G207*$N207*$DI$11)</f>
        <v>0</v>
      </c>
      <c r="DJ207" s="84"/>
      <c r="DK207" s="92">
        <f>(DJ207*$E207*$F207*$G207*$O207*$DK$11)</f>
        <v>0</v>
      </c>
      <c r="DL207" s="89"/>
      <c r="DM207" s="89"/>
      <c r="DN207" s="85">
        <f t="shared" si="585"/>
        <v>10</v>
      </c>
      <c r="DO207" s="85">
        <f t="shared" si="586"/>
        <v>177129.35520000002</v>
      </c>
    </row>
    <row r="208" spans="1:119" ht="45" x14ac:dyDescent="0.25">
      <c r="A208" s="73"/>
      <c r="B208" s="78">
        <v>176</v>
      </c>
      <c r="C208" s="107" t="s">
        <v>498</v>
      </c>
      <c r="D208" s="80" t="s">
        <v>499</v>
      </c>
      <c r="E208" s="74">
        <v>25969</v>
      </c>
      <c r="F208" s="152">
        <v>1.6</v>
      </c>
      <c r="G208" s="76">
        <v>1</v>
      </c>
      <c r="H208" s="77"/>
      <c r="I208" s="77"/>
      <c r="J208" s="77"/>
      <c r="K208" s="51"/>
      <c r="L208" s="150">
        <v>1.4</v>
      </c>
      <c r="M208" s="150">
        <v>1.68</v>
      </c>
      <c r="N208" s="150">
        <v>2.23</v>
      </c>
      <c r="O208" s="151">
        <v>2.57</v>
      </c>
      <c r="P208" s="84">
        <v>21</v>
      </c>
      <c r="Q208" s="84">
        <f>(P208*$E208*$F208*$G208*$L208*$Q$11)</f>
        <v>1343739.9360000002</v>
      </c>
      <c r="R208" s="84"/>
      <c r="S208" s="84">
        <f>(R208*$E208*$F208*$G208*$L208*$S$11)</f>
        <v>0</v>
      </c>
      <c r="T208" s="84"/>
      <c r="U208" s="84">
        <f>(T208*$E208*$F208*$G208*$L208*$U$11)</f>
        <v>0</v>
      </c>
      <c r="V208" s="84"/>
      <c r="W208" s="85">
        <f>(V208*$E208*$F208*$G208*$L208*$W$11)</f>
        <v>0</v>
      </c>
      <c r="X208" s="84"/>
      <c r="Y208" s="84">
        <f>(X208*$E208*$F208*$G208*$L208*$Y$11)</f>
        <v>0</v>
      </c>
      <c r="Z208" s="84"/>
      <c r="AA208" s="84"/>
      <c r="AB208" s="84"/>
      <c r="AC208" s="84">
        <f>(AB208*$E208*$F208*$G208*$L208*$AC$11)</f>
        <v>0</v>
      </c>
      <c r="AD208" s="84"/>
      <c r="AE208" s="84"/>
      <c r="AF208" s="84"/>
      <c r="AG208" s="84">
        <f>(AF208*$E208*$F208*$G208*$L208*$AG$11)</f>
        <v>0</v>
      </c>
      <c r="AH208" s="84"/>
      <c r="AI208" s="84"/>
      <c r="AJ208" s="104"/>
      <c r="AK208" s="84">
        <f>(AJ208*$E208*$F208*$G208*$L208*$AK$11)</f>
        <v>0</v>
      </c>
      <c r="AL208" s="84"/>
      <c r="AM208" s="85">
        <f>(AL208*$E208*$F208*$G208*$L208*$AM$11)</f>
        <v>0</v>
      </c>
      <c r="AN208" s="84"/>
      <c r="AO208" s="84">
        <f>(AN208*$E208*$F208*$G208*$L208*$AO$11)</f>
        <v>0</v>
      </c>
      <c r="AP208" s="84"/>
      <c r="AQ208" s="84">
        <f>(AP208*$E208*$F208*$G208*$M208*$AQ$11)</f>
        <v>0</v>
      </c>
      <c r="AR208" s="88">
        <v>1</v>
      </c>
      <c r="AS208" s="84">
        <f>(AR208*$E208*$F208*$G208*$M208*$AS$11)</f>
        <v>97726.540800000002</v>
      </c>
      <c r="AT208" s="84"/>
      <c r="AU208" s="89">
        <f>(AT208*$E208*$F208*$G208*$M208*$AU$11)</f>
        <v>0</v>
      </c>
      <c r="AV208" s="84"/>
      <c r="AW208" s="84">
        <f>(AV208*$E208*$F208*$G208*$L208*$AW$11)</f>
        <v>0</v>
      </c>
      <c r="AX208" s="84"/>
      <c r="AY208" s="84">
        <f>(AX208*$E208*$F208*$G208*$L208*$AY$11)</f>
        <v>0</v>
      </c>
      <c r="AZ208" s="84"/>
      <c r="BA208" s="84">
        <f>(AZ208*$E208*$F208*$G208*$L208*$BA$11)</f>
        <v>0</v>
      </c>
      <c r="BB208" s="84"/>
      <c r="BC208" s="84">
        <f>(BB208*$E208*$F208*$G208*$L208*$BC$11)</f>
        <v>0</v>
      </c>
      <c r="BD208" s="84"/>
      <c r="BE208" s="85">
        <f>(BD208*$E208*$F208*$G208*$L208*$BE$11)</f>
        <v>0</v>
      </c>
      <c r="BF208" s="84"/>
      <c r="BG208" s="85">
        <f>(BF208*$E208*$F208*$G208*$L208*$BG$11)</f>
        <v>0</v>
      </c>
      <c r="BH208" s="84"/>
      <c r="BI208" s="84">
        <f>(BH208*$E208*$F208*$G208*$L208*$BI$11)</f>
        <v>0</v>
      </c>
      <c r="BJ208" s="84"/>
      <c r="BK208" s="84">
        <f>(BJ208*$E208*$F208*$G208*$M208*$BK$11)</f>
        <v>0</v>
      </c>
      <c r="BL208" s="84"/>
      <c r="BM208" s="84">
        <f>(BL208*$E208*$F208*$G208*$M208*$BM$11)</f>
        <v>0</v>
      </c>
      <c r="BN208" s="84"/>
      <c r="BO208" s="85">
        <f>(BN208*$E208*$F208*$G208*$M208*$BO$11)</f>
        <v>0</v>
      </c>
      <c r="BP208" s="84"/>
      <c r="BQ208" s="84">
        <f>(BP208*$E208*$F208*$G208*$M208*$BQ$11)</f>
        <v>0</v>
      </c>
      <c r="BR208" s="84"/>
      <c r="BS208" s="84">
        <f>(BR208*$E208*$F208*$G208*$M208*$BS$11)</f>
        <v>0</v>
      </c>
      <c r="BT208" s="84"/>
      <c r="BU208" s="85">
        <f>(BT208*$E208*$F208*$G208*$M208*$BU$11)</f>
        <v>0</v>
      </c>
      <c r="BV208" s="84"/>
      <c r="BW208" s="89">
        <f>(BV208*$E208*$F208*$G208*$M208*$BW$11)</f>
        <v>0</v>
      </c>
      <c r="BX208" s="84"/>
      <c r="BY208" s="84">
        <f>(BX208*$E208*$F208*$G208*$L208*$BY$11)</f>
        <v>0</v>
      </c>
      <c r="BZ208" s="84"/>
      <c r="CA208" s="84">
        <f>(BZ208*$E208*$F208*$G208*$L208*$CA$11)</f>
        <v>0</v>
      </c>
      <c r="CB208" s="84"/>
      <c r="CC208" s="84">
        <f>(CB208*$E208*$F208*$G208*$L208*$CC$11)</f>
        <v>0</v>
      </c>
      <c r="CD208" s="84"/>
      <c r="CE208" s="84">
        <f>(CD208*$E208*$F208*$G208*$M208*$CE$11)</f>
        <v>0</v>
      </c>
      <c r="CF208" s="84"/>
      <c r="CG208" s="84"/>
      <c r="CH208" s="84"/>
      <c r="CI208" s="85">
        <f>(CH208*$E208*$F208*$G208*$L208*$CI$11)</f>
        <v>0</v>
      </c>
      <c r="CJ208" s="84"/>
      <c r="CK208" s="85">
        <f>(CJ208*$E208*$F208*$G208*$L208*$CK$11)</f>
        <v>0</v>
      </c>
      <c r="CL208" s="84"/>
      <c r="CM208" s="84">
        <f>(CL208*$E208*$F208*$G208*$L208*$CM$11)</f>
        <v>0</v>
      </c>
      <c r="CN208" s="84"/>
      <c r="CO208" s="84">
        <f>(CN208*$E208*$F208*$G208*$L208*$CO$11)</f>
        <v>0</v>
      </c>
      <c r="CP208" s="84"/>
      <c r="CQ208" s="84">
        <f>(CP208*$E208*$F208*$G208*$L208*$CQ$11)</f>
        <v>0</v>
      </c>
      <c r="CR208" s="84"/>
      <c r="CS208" s="84">
        <f>(CR208*$E208*$F208*$G208*$M208*$CS$11)</f>
        <v>0</v>
      </c>
      <c r="CT208" s="84"/>
      <c r="CU208" s="84">
        <f>(CT208*$E208*$F208*$G208*$M208*$CU$11)</f>
        <v>0</v>
      </c>
      <c r="CV208" s="84"/>
      <c r="CW208" s="84">
        <f>(CV208*$E208*$F208*$G208*$M208*$CW$11)</f>
        <v>0</v>
      </c>
      <c r="CX208" s="90"/>
      <c r="CY208" s="84">
        <f>(CX208*$E208*$F208*$G208*$M208*$CY$11)</f>
        <v>0</v>
      </c>
      <c r="CZ208" s="84"/>
      <c r="DA208" s="89"/>
      <c r="DB208" s="84"/>
      <c r="DC208" s="84">
        <f>(DB208*$E208*$F208*$G208*$M208*$DC$11)</f>
        <v>0</v>
      </c>
      <c r="DD208" s="91"/>
      <c r="DE208" s="84">
        <f>(DD208*$E208*$F208*$G208*$M208*$DE$11)</f>
        <v>0</v>
      </c>
      <c r="DF208" s="84"/>
      <c r="DG208" s="84">
        <f>(DF208*$E208*$F208*$G208*$M208*$DG$11)</f>
        <v>0</v>
      </c>
      <c r="DH208" s="84"/>
      <c r="DI208" s="84">
        <f>(DH208*$E208*$F208*$G208*$N208*$DI$11)</f>
        <v>0</v>
      </c>
      <c r="DJ208" s="84"/>
      <c r="DK208" s="92">
        <f>(DJ208*$E208*$F208*$G208*$O208*$DK$11)</f>
        <v>0</v>
      </c>
      <c r="DL208" s="89"/>
      <c r="DM208" s="89"/>
      <c r="DN208" s="85">
        <f t="shared" si="585"/>
        <v>22</v>
      </c>
      <c r="DO208" s="85">
        <f t="shared" si="586"/>
        <v>1441466.4768000003</v>
      </c>
    </row>
    <row r="209" spans="1:119" ht="45" x14ac:dyDescent="0.25">
      <c r="A209" s="73"/>
      <c r="B209" s="78">
        <v>177</v>
      </c>
      <c r="C209" s="107" t="s">
        <v>500</v>
      </c>
      <c r="D209" s="80" t="s">
        <v>501</v>
      </c>
      <c r="E209" s="74">
        <v>25969</v>
      </c>
      <c r="F209" s="152">
        <v>3.36</v>
      </c>
      <c r="G209" s="76">
        <v>1</v>
      </c>
      <c r="H209" s="77"/>
      <c r="I209" s="77"/>
      <c r="J209" s="77"/>
      <c r="K209" s="51"/>
      <c r="L209" s="150">
        <v>1.4</v>
      </c>
      <c r="M209" s="150">
        <v>1.68</v>
      </c>
      <c r="N209" s="150">
        <v>2.23</v>
      </c>
      <c r="O209" s="151">
        <v>2.57</v>
      </c>
      <c r="P209" s="84">
        <v>13</v>
      </c>
      <c r="Q209" s="84">
        <f>(P209*$E209*$F209*$G209*$L209*$Q$11)</f>
        <v>1746861.9167999998</v>
      </c>
      <c r="R209" s="84"/>
      <c r="S209" s="84">
        <f>(R209*$E209*$F209*$G209*$L209*$S$11)</f>
        <v>0</v>
      </c>
      <c r="T209" s="84"/>
      <c r="U209" s="84">
        <f>(T209*$E209*$F209*$G209*$L209*$U$11)</f>
        <v>0</v>
      </c>
      <c r="V209" s="84"/>
      <c r="W209" s="85">
        <f>(V209*$E209*$F209*$G209*$L209*$W$11)</f>
        <v>0</v>
      </c>
      <c r="X209" s="84">
        <v>3</v>
      </c>
      <c r="Y209" s="84">
        <f>(X209*$E209*$F209*$G209*$L209*$Y$11)</f>
        <v>513064.33919999993</v>
      </c>
      <c r="Z209" s="84"/>
      <c r="AA209" s="84"/>
      <c r="AB209" s="84"/>
      <c r="AC209" s="84">
        <f>(AB209*$E209*$F209*$G209*$L209*$AC$11)</f>
        <v>0</v>
      </c>
      <c r="AD209" s="84"/>
      <c r="AE209" s="84"/>
      <c r="AF209" s="84"/>
      <c r="AG209" s="84">
        <f>(AF209*$E209*$F209*$G209*$L209*$AG$11)</f>
        <v>0</v>
      </c>
      <c r="AH209" s="84"/>
      <c r="AI209" s="84"/>
      <c r="AJ209" s="104"/>
      <c r="AK209" s="84">
        <f>(AJ209*$E209*$F209*$G209*$L209*$AK$11)</f>
        <v>0</v>
      </c>
      <c r="AL209" s="84"/>
      <c r="AM209" s="85">
        <f>(AL209*$E209*$F209*$G209*$L209*$AM$11)</f>
        <v>0</v>
      </c>
      <c r="AN209" s="84"/>
      <c r="AO209" s="84">
        <f>(AN209*$E209*$F209*$G209*$L209*$AO$11)</f>
        <v>0</v>
      </c>
      <c r="AP209" s="84"/>
      <c r="AQ209" s="84">
        <f>(AP209*$E209*$F209*$G209*$M209*$AQ$11)</f>
        <v>0</v>
      </c>
      <c r="AR209" s="88">
        <v>4</v>
      </c>
      <c r="AS209" s="84">
        <f>(AR209*$E209*$F209*$G209*$M209*$AS$11)</f>
        <v>820902.94271999993</v>
      </c>
      <c r="AT209" s="84"/>
      <c r="AU209" s="89">
        <f>(AT209*$E209*$F209*$G209*$M209*$AU$11)</f>
        <v>0</v>
      </c>
      <c r="AV209" s="84"/>
      <c r="AW209" s="84">
        <f>(AV209*$E209*$F209*$G209*$L209*$AW$11)</f>
        <v>0</v>
      </c>
      <c r="AX209" s="84"/>
      <c r="AY209" s="84">
        <f>(AX209*$E209*$F209*$G209*$L209*$AY$11)</f>
        <v>0</v>
      </c>
      <c r="AZ209" s="84"/>
      <c r="BA209" s="84">
        <f>(AZ209*$E209*$F209*$G209*$L209*$BA$11)</f>
        <v>0</v>
      </c>
      <c r="BB209" s="84"/>
      <c r="BC209" s="84">
        <f>(BB209*$E209*$F209*$G209*$L209*$BC$11)</f>
        <v>0</v>
      </c>
      <c r="BD209" s="84"/>
      <c r="BE209" s="85">
        <f>(BD209*$E209*$F209*$G209*$L209*$BE$11)</f>
        <v>0</v>
      </c>
      <c r="BF209" s="84"/>
      <c r="BG209" s="85">
        <f>(BF209*$E209*$F209*$G209*$L209*$BG$11)</f>
        <v>0</v>
      </c>
      <c r="BH209" s="84"/>
      <c r="BI209" s="84">
        <f>(BH209*$E209*$F209*$G209*$L209*$BI$11)</f>
        <v>0</v>
      </c>
      <c r="BJ209" s="84"/>
      <c r="BK209" s="84">
        <f>(BJ209*$E209*$F209*$G209*$M209*$BK$11)</f>
        <v>0</v>
      </c>
      <c r="BL209" s="84"/>
      <c r="BM209" s="84">
        <f>(BL209*$E209*$F209*$G209*$M209*$BM$11)</f>
        <v>0</v>
      </c>
      <c r="BN209" s="84"/>
      <c r="BO209" s="85">
        <f>(BN209*$E209*$F209*$G209*$M209*$BO$11)</f>
        <v>0</v>
      </c>
      <c r="BP209" s="84"/>
      <c r="BQ209" s="84">
        <f>(BP209*$E209*$F209*$G209*$M209*$BQ$11)</f>
        <v>0</v>
      </c>
      <c r="BR209" s="84"/>
      <c r="BS209" s="84">
        <f>(BR209*$E209*$F209*$G209*$M209*$BS$11)</f>
        <v>0</v>
      </c>
      <c r="BT209" s="84"/>
      <c r="BU209" s="85">
        <f>(BT209*$E209*$F209*$G209*$M209*$BU$11)</f>
        <v>0</v>
      </c>
      <c r="BV209" s="84"/>
      <c r="BW209" s="89">
        <f>(BV209*$E209*$F209*$G209*$M209*$BW$11)</f>
        <v>0</v>
      </c>
      <c r="BX209" s="84"/>
      <c r="BY209" s="84">
        <f>(BX209*$E209*$F209*$G209*$L209*$BY$11)</f>
        <v>0</v>
      </c>
      <c r="BZ209" s="84"/>
      <c r="CA209" s="84">
        <f>(BZ209*$E209*$F209*$G209*$L209*$CA$11)</f>
        <v>0</v>
      </c>
      <c r="CB209" s="84"/>
      <c r="CC209" s="84">
        <f>(CB209*$E209*$F209*$G209*$L209*$CC$11)</f>
        <v>0</v>
      </c>
      <c r="CD209" s="84"/>
      <c r="CE209" s="84">
        <f>(CD209*$E209*$F209*$G209*$M209*$CE$11)</f>
        <v>0</v>
      </c>
      <c r="CF209" s="84"/>
      <c r="CG209" s="84"/>
      <c r="CH209" s="84"/>
      <c r="CI209" s="85">
        <f>(CH209*$E209*$F209*$G209*$L209*$CI$11)</f>
        <v>0</v>
      </c>
      <c r="CJ209" s="84"/>
      <c r="CK209" s="85">
        <f>(CJ209*$E209*$F209*$G209*$L209*$CK$11)</f>
        <v>0</v>
      </c>
      <c r="CL209" s="84"/>
      <c r="CM209" s="84">
        <f>(CL209*$E209*$F209*$G209*$L209*$CM$11)</f>
        <v>0</v>
      </c>
      <c r="CN209" s="84"/>
      <c r="CO209" s="84">
        <f>(CN209*$E209*$F209*$G209*$L209*$CO$11)</f>
        <v>0</v>
      </c>
      <c r="CP209" s="84"/>
      <c r="CQ209" s="84">
        <f>(CP209*$E209*$F209*$G209*$L209*$CQ$11)</f>
        <v>0</v>
      </c>
      <c r="CR209" s="84"/>
      <c r="CS209" s="84">
        <f>(CR209*$E209*$F209*$G209*$M209*$CS$11)</f>
        <v>0</v>
      </c>
      <c r="CT209" s="84"/>
      <c r="CU209" s="84">
        <f>(CT209*$E209*$F209*$G209*$M209*$CU$11)</f>
        <v>0</v>
      </c>
      <c r="CV209" s="84"/>
      <c r="CW209" s="84">
        <f>(CV209*$E209*$F209*$G209*$M209*$CW$11)</f>
        <v>0</v>
      </c>
      <c r="CX209" s="90"/>
      <c r="CY209" s="84">
        <f>(CX209*$E209*$F209*$G209*$M209*$CY$11)</f>
        <v>0</v>
      </c>
      <c r="CZ209" s="84"/>
      <c r="DA209" s="89"/>
      <c r="DB209" s="84"/>
      <c r="DC209" s="84">
        <f>(DB209*$E209*$F209*$G209*$M209*$DC$11)</f>
        <v>0</v>
      </c>
      <c r="DD209" s="91"/>
      <c r="DE209" s="84">
        <f>(DD209*$E209*$F209*$G209*$M209*$DE$11)</f>
        <v>0</v>
      </c>
      <c r="DF209" s="84"/>
      <c r="DG209" s="84">
        <f>(DF209*$E209*$F209*$G209*$M209*$DG$11)</f>
        <v>0</v>
      </c>
      <c r="DH209" s="84"/>
      <c r="DI209" s="84">
        <f>(DH209*$E209*$F209*$G209*$N209*$DI$11)</f>
        <v>0</v>
      </c>
      <c r="DJ209" s="84"/>
      <c r="DK209" s="92">
        <f>(DJ209*$E209*$F209*$G209*$O209*$DK$11)</f>
        <v>0</v>
      </c>
      <c r="DL209" s="89"/>
      <c r="DM209" s="89"/>
      <c r="DN209" s="85">
        <f t="shared" si="585"/>
        <v>20</v>
      </c>
      <c r="DO209" s="85">
        <f t="shared" si="586"/>
        <v>3080829.1987199998</v>
      </c>
    </row>
    <row r="210" spans="1:119" ht="45" x14ac:dyDescent="0.25">
      <c r="A210" s="73"/>
      <c r="B210" s="78">
        <v>178</v>
      </c>
      <c r="C210" s="107" t="s">
        <v>502</v>
      </c>
      <c r="D210" s="80" t="s">
        <v>503</v>
      </c>
      <c r="E210" s="74">
        <v>25969</v>
      </c>
      <c r="F210" s="152">
        <v>6</v>
      </c>
      <c r="G210" s="76">
        <v>1</v>
      </c>
      <c r="H210" s="77"/>
      <c r="I210" s="77"/>
      <c r="J210" s="77"/>
      <c r="K210" s="51"/>
      <c r="L210" s="150">
        <v>1.4</v>
      </c>
      <c r="M210" s="150">
        <v>1.68</v>
      </c>
      <c r="N210" s="150">
        <v>2.23</v>
      </c>
      <c r="O210" s="151">
        <v>2.57</v>
      </c>
      <c r="P210" s="84">
        <v>3</v>
      </c>
      <c r="Q210" s="84">
        <f>(P210*$E210*$F210*$G210*$L210*$Q$11)</f>
        <v>719860.67999999993</v>
      </c>
      <c r="R210" s="84"/>
      <c r="S210" s="84">
        <f>(R210*$E210*$F210*$G210*$L210*$S$11)</f>
        <v>0</v>
      </c>
      <c r="T210" s="84"/>
      <c r="U210" s="84">
        <f>(T210*$E210*$F210*$G210*$L210*$U$11)</f>
        <v>0</v>
      </c>
      <c r="V210" s="84"/>
      <c r="W210" s="85">
        <f>(V210*$E210*$F210*$G210*$L210*$W$11)</f>
        <v>0</v>
      </c>
      <c r="X210" s="84">
        <v>1</v>
      </c>
      <c r="Y210" s="84">
        <f>(X210*$E210*$F210*$G210*$L210*$Y$11)</f>
        <v>305395.43999999994</v>
      </c>
      <c r="Z210" s="84"/>
      <c r="AA210" s="84"/>
      <c r="AB210" s="84"/>
      <c r="AC210" s="84">
        <f>(AB210*$E210*$F210*$G210*$L210*$AC$11)</f>
        <v>0</v>
      </c>
      <c r="AD210" s="84"/>
      <c r="AE210" s="84"/>
      <c r="AF210" s="84"/>
      <c r="AG210" s="84">
        <f>(AF210*$E210*$F210*$G210*$L210*$AG$11)</f>
        <v>0</v>
      </c>
      <c r="AH210" s="84"/>
      <c r="AI210" s="84"/>
      <c r="AJ210" s="104"/>
      <c r="AK210" s="84">
        <f>(AJ210*$E210*$F210*$G210*$L210*$AK$11)</f>
        <v>0</v>
      </c>
      <c r="AL210" s="84"/>
      <c r="AM210" s="85">
        <f>(AL210*$E210*$F210*$G210*$L210*$AM$11)</f>
        <v>0</v>
      </c>
      <c r="AN210" s="84"/>
      <c r="AO210" s="84">
        <f>(AN210*$E210*$F210*$G210*$L210*$AO$11)</f>
        <v>0</v>
      </c>
      <c r="AP210" s="84"/>
      <c r="AQ210" s="84">
        <f>(AP210*$E210*$F210*$G210*$M210*$AQ$11)</f>
        <v>0</v>
      </c>
      <c r="AR210" s="88"/>
      <c r="AS210" s="84">
        <f>(AR210*$E210*$F210*$G210*$M210*$AS$11)</f>
        <v>0</v>
      </c>
      <c r="AT210" s="84"/>
      <c r="AU210" s="89">
        <f>(AT210*$E210*$F210*$G210*$M210*$AU$11)</f>
        <v>0</v>
      </c>
      <c r="AV210" s="84"/>
      <c r="AW210" s="84">
        <f>(AV210*$E210*$F210*$G210*$L210*$AW$11)</f>
        <v>0</v>
      </c>
      <c r="AX210" s="84"/>
      <c r="AY210" s="84">
        <f>(AX210*$E210*$F210*$G210*$L210*$AY$11)</f>
        <v>0</v>
      </c>
      <c r="AZ210" s="84"/>
      <c r="BA210" s="84">
        <f>(AZ210*$E210*$F210*$G210*$L210*$BA$11)</f>
        <v>0</v>
      </c>
      <c r="BB210" s="84"/>
      <c r="BC210" s="84">
        <f>(BB210*$E210*$F210*$G210*$L210*$BC$11)</f>
        <v>0</v>
      </c>
      <c r="BD210" s="84"/>
      <c r="BE210" s="85">
        <f>(BD210*$E210*$F210*$G210*$L210*$BE$11)</f>
        <v>0</v>
      </c>
      <c r="BF210" s="84"/>
      <c r="BG210" s="85">
        <f>(BF210*$E210*$F210*$G210*$L210*$BG$11)</f>
        <v>0</v>
      </c>
      <c r="BH210" s="84"/>
      <c r="BI210" s="84">
        <f>(BH210*$E210*$F210*$G210*$L210*$BI$11)</f>
        <v>0</v>
      </c>
      <c r="BJ210" s="84"/>
      <c r="BK210" s="84">
        <f>(BJ210*$E210*$F210*$G210*$M210*$BK$11)</f>
        <v>0</v>
      </c>
      <c r="BL210" s="84"/>
      <c r="BM210" s="84">
        <f>(BL210*$E210*$F210*$G210*$M210*$BM$11)</f>
        <v>0</v>
      </c>
      <c r="BN210" s="84"/>
      <c r="BO210" s="85">
        <f>(BN210*$E210*$F210*$G210*$M210*$BO$11)</f>
        <v>0</v>
      </c>
      <c r="BP210" s="84"/>
      <c r="BQ210" s="84">
        <f>(BP210*$E210*$F210*$G210*$M210*$BQ$11)</f>
        <v>0</v>
      </c>
      <c r="BR210" s="84"/>
      <c r="BS210" s="84">
        <f>(BR210*$E210*$F210*$G210*$M210*$BS$11)</f>
        <v>0</v>
      </c>
      <c r="BT210" s="84"/>
      <c r="BU210" s="85">
        <f>(BT210*$E210*$F210*$G210*$M210*$BU$11)</f>
        <v>0</v>
      </c>
      <c r="BV210" s="84"/>
      <c r="BW210" s="89">
        <f>(BV210*$E210*$F210*$G210*$M210*$BW$11)</f>
        <v>0</v>
      </c>
      <c r="BX210" s="84"/>
      <c r="BY210" s="84">
        <f>(BX210*$E210*$F210*$G210*$L210*$BY$11)</f>
        <v>0</v>
      </c>
      <c r="BZ210" s="84"/>
      <c r="CA210" s="84">
        <f>(BZ210*$E210*$F210*$G210*$L210*$CA$11)</f>
        <v>0</v>
      </c>
      <c r="CB210" s="84"/>
      <c r="CC210" s="84">
        <f>(CB210*$E210*$F210*$G210*$L210*$CC$11)</f>
        <v>0</v>
      </c>
      <c r="CD210" s="84"/>
      <c r="CE210" s="84">
        <f>(CD210*$E210*$F210*$G210*$M210*$CE$11)</f>
        <v>0</v>
      </c>
      <c r="CF210" s="84"/>
      <c r="CG210" s="84"/>
      <c r="CH210" s="84"/>
      <c r="CI210" s="85">
        <f>(CH210*$E210*$F210*$G210*$L210*$CI$11)</f>
        <v>0</v>
      </c>
      <c r="CJ210" s="84"/>
      <c r="CK210" s="85">
        <f>(CJ210*$E210*$F210*$G210*$L210*$CK$11)</f>
        <v>0</v>
      </c>
      <c r="CL210" s="84"/>
      <c r="CM210" s="84">
        <f>(CL210*$E210*$F210*$G210*$L210*$CM$11)</f>
        <v>0</v>
      </c>
      <c r="CN210" s="84"/>
      <c r="CO210" s="84">
        <f>(CN210*$E210*$F210*$G210*$L210*$CO$11)</f>
        <v>0</v>
      </c>
      <c r="CP210" s="84"/>
      <c r="CQ210" s="84">
        <f>(CP210*$E210*$F210*$G210*$L210*$CQ$11)</f>
        <v>0</v>
      </c>
      <c r="CR210" s="84"/>
      <c r="CS210" s="84">
        <f>(CR210*$E210*$F210*$G210*$M210*$CS$11)</f>
        <v>0</v>
      </c>
      <c r="CT210" s="84"/>
      <c r="CU210" s="84">
        <f>(CT210*$E210*$F210*$G210*$M210*$CU$11)</f>
        <v>0</v>
      </c>
      <c r="CV210" s="84"/>
      <c r="CW210" s="84">
        <f>(CV210*$E210*$F210*$G210*$M210*$CW$11)</f>
        <v>0</v>
      </c>
      <c r="CX210" s="90"/>
      <c r="CY210" s="84">
        <f>(CX210*$E210*$F210*$G210*$M210*$CY$11)</f>
        <v>0</v>
      </c>
      <c r="CZ210" s="84"/>
      <c r="DA210" s="89"/>
      <c r="DB210" s="84"/>
      <c r="DC210" s="84">
        <f>(DB210*$E210*$F210*$G210*$M210*$DC$11)</f>
        <v>0</v>
      </c>
      <c r="DD210" s="91"/>
      <c r="DE210" s="84">
        <f>(DD210*$E210*$F210*$G210*$M210*$DE$11)</f>
        <v>0</v>
      </c>
      <c r="DF210" s="84"/>
      <c r="DG210" s="84">
        <f>(DF210*$E210*$F210*$G210*$M210*$DG$11)</f>
        <v>0</v>
      </c>
      <c r="DH210" s="84"/>
      <c r="DI210" s="84">
        <f>(DH210*$E210*$F210*$G210*$N210*$DI$11)</f>
        <v>0</v>
      </c>
      <c r="DJ210" s="84"/>
      <c r="DK210" s="92">
        <f>(DJ210*$E210*$F210*$G210*$O210*$DK$11)</f>
        <v>0</v>
      </c>
      <c r="DL210" s="89"/>
      <c r="DM210" s="89"/>
      <c r="DN210" s="85">
        <f t="shared" si="585"/>
        <v>4</v>
      </c>
      <c r="DO210" s="85">
        <f t="shared" si="586"/>
        <v>1025256.1199999999</v>
      </c>
    </row>
    <row r="211" spans="1:119" ht="30" customHeight="1" x14ac:dyDescent="0.25">
      <c r="A211" s="73"/>
      <c r="B211" s="78">
        <v>179</v>
      </c>
      <c r="C211" s="107" t="s">
        <v>504</v>
      </c>
      <c r="D211" s="80" t="s">
        <v>505</v>
      </c>
      <c r="E211" s="74">
        <v>25969</v>
      </c>
      <c r="F211" s="152">
        <v>1.64</v>
      </c>
      <c r="G211" s="76">
        <v>1</v>
      </c>
      <c r="H211" s="77"/>
      <c r="I211" s="77"/>
      <c r="J211" s="77"/>
      <c r="K211" s="98">
        <v>0.79859999999999998</v>
      </c>
      <c r="L211" s="150">
        <v>1.4</v>
      </c>
      <c r="M211" s="150">
        <v>1.68</v>
      </c>
      <c r="N211" s="150">
        <v>2.23</v>
      </c>
      <c r="O211" s="151">
        <v>2.57</v>
      </c>
      <c r="P211" s="84">
        <v>173</v>
      </c>
      <c r="Q211" s="99">
        <f t="shared" ref="Q211:Q219" si="601">(P211*$E211*$F211*((1-$K211)+$K211*$L211*$Q$11*$G211))</f>
        <v>10545297.990701919</v>
      </c>
      <c r="R211" s="99"/>
      <c r="S211" s="99">
        <f t="shared" ref="S211:S219" si="602">(R211*$E211*$F211*((1-$K211)+$K211*$L211*$S$11*$G211))</f>
        <v>0</v>
      </c>
      <c r="T211" s="99"/>
      <c r="U211" s="99">
        <f t="shared" ref="U211:U219" si="603">(T211*$E211*$F211*((1-$K211)+$K211*$L211*U$11*$G211))</f>
        <v>0</v>
      </c>
      <c r="V211" s="84"/>
      <c r="W211" s="99">
        <f t="shared" ref="W211:W219" si="604">(V211*$E211*$F211*((1-$K211)+$K211*$L211*$W$11*$G211))</f>
        <v>0</v>
      </c>
      <c r="X211" s="84">
        <v>3</v>
      </c>
      <c r="Y211" s="99">
        <f t="shared" ref="Y211:Y219" si="605">(X211*$E211*$F211*((1-$K211)+$K211*$L211*$Y$11*$G211))</f>
        <v>225721.18514687996</v>
      </c>
      <c r="Z211" s="99"/>
      <c r="AA211" s="99"/>
      <c r="AB211" s="84"/>
      <c r="AC211" s="99">
        <f t="shared" ref="AC211:AC219" si="606">(AB211*$E211*$F211*((1-$K211)+$K211*$L211*$AC$11*$G211))</f>
        <v>0</v>
      </c>
      <c r="AD211" s="84"/>
      <c r="AE211" s="84"/>
      <c r="AF211" s="84"/>
      <c r="AG211" s="99">
        <f t="shared" ref="AG211:AG219" si="607">(AF211*$E211*$F211*((1-$K211)+$K211*$L211*AG$11*$G211))</f>
        <v>0</v>
      </c>
      <c r="AH211" s="84"/>
      <c r="AI211" s="84"/>
      <c r="AJ211" s="104"/>
      <c r="AK211" s="99">
        <f t="shared" ref="AK211:AK219" si="608">(AJ211*$E211*$F211*((1-$K211)+$K211*$G211*AK$11*$L211))</f>
        <v>0</v>
      </c>
      <c r="AL211" s="84"/>
      <c r="AM211" s="99">
        <f t="shared" ref="AM211:AM219" si="609">(AL211*$E211*$F211*((1-$K211)+$K211*$G211*AM$11*$L211))</f>
        <v>0</v>
      </c>
      <c r="AN211" s="84"/>
      <c r="AO211" s="99">
        <f t="shared" ref="AO211:AO219" si="610">(AN211*$E211*$F211*((1-$K211)+$K211*$G211*AO$11*$L211))</f>
        <v>0</v>
      </c>
      <c r="AP211" s="84"/>
      <c r="AQ211" s="99">
        <f t="shared" ref="AQ211:AQ219" si="611">(AP211*$E211*$F211*((1-$K211)+$K211*$G211*AQ$11*$M211))</f>
        <v>0</v>
      </c>
      <c r="AR211" s="88"/>
      <c r="AS211" s="99">
        <f t="shared" ref="AS211:AS219" si="612">(AR211*$E211*$F211*((1-$K211)+$K211*$M211*$AS$11*G211))</f>
        <v>0</v>
      </c>
      <c r="AT211" s="84"/>
      <c r="AU211" s="99">
        <f t="shared" ref="AU211:AU219" si="613">(AT211*$E211*$F211*((1-$K211)+$K211*$G211*AU$11*$M211))</f>
        <v>0</v>
      </c>
      <c r="AV211" s="84"/>
      <c r="AW211" s="84"/>
      <c r="AX211" s="84"/>
      <c r="AY211" s="84"/>
      <c r="AZ211" s="84"/>
      <c r="BA211" s="84"/>
      <c r="BB211" s="84"/>
      <c r="BC211" s="84"/>
      <c r="BD211" s="84"/>
      <c r="BE211" s="84"/>
      <c r="BF211" s="84"/>
      <c r="BG211" s="84"/>
      <c r="BH211" s="84"/>
      <c r="BI211" s="84"/>
      <c r="BJ211" s="84"/>
      <c r="BK211" s="84"/>
      <c r="BL211" s="84"/>
      <c r="BM211" s="84"/>
      <c r="BN211" s="84"/>
      <c r="BO211" s="84"/>
      <c r="BP211" s="84"/>
      <c r="BQ211" s="84"/>
      <c r="BR211" s="84"/>
      <c r="BS211" s="84"/>
      <c r="BT211" s="84"/>
      <c r="BU211" s="84"/>
      <c r="BV211" s="84"/>
      <c r="BW211" s="89"/>
      <c r="BX211" s="84"/>
      <c r="BY211" s="84"/>
      <c r="BZ211" s="84"/>
      <c r="CA211" s="84"/>
      <c r="CB211" s="84"/>
      <c r="CC211" s="84"/>
      <c r="CD211" s="84"/>
      <c r="CE211" s="84"/>
      <c r="CF211" s="84"/>
      <c r="CG211" s="84"/>
      <c r="CH211" s="84"/>
      <c r="CI211" s="84"/>
      <c r="CJ211" s="84"/>
      <c r="CK211" s="84"/>
      <c r="CL211" s="84"/>
      <c r="CM211" s="84"/>
      <c r="CN211" s="84"/>
      <c r="CO211" s="84"/>
      <c r="CP211" s="84"/>
      <c r="CQ211" s="84"/>
      <c r="CR211" s="84"/>
      <c r="CS211" s="84"/>
      <c r="CT211" s="84"/>
      <c r="CU211" s="84"/>
      <c r="CV211" s="84"/>
      <c r="CW211" s="84"/>
      <c r="CX211" s="90"/>
      <c r="CY211" s="84"/>
      <c r="CZ211" s="84"/>
      <c r="DA211" s="89"/>
      <c r="DB211" s="84"/>
      <c r="DC211" s="84"/>
      <c r="DD211" s="91"/>
      <c r="DE211" s="84"/>
      <c r="DF211" s="84"/>
      <c r="DG211" s="99">
        <f t="shared" ref="DG211:DG219" si="614">(DF211*$E211*$F211*((1-$K211)+$K211*$G211*DG$11*$M211))</f>
        <v>0</v>
      </c>
      <c r="DH211" s="84"/>
      <c r="DI211" s="84"/>
      <c r="DJ211" s="84"/>
      <c r="DK211" s="89"/>
      <c r="DL211" s="89"/>
      <c r="DM211" s="89"/>
      <c r="DN211" s="85">
        <f t="shared" si="585"/>
        <v>176</v>
      </c>
      <c r="DO211" s="85">
        <f t="shared" si="586"/>
        <v>10771019.175848799</v>
      </c>
    </row>
    <row r="212" spans="1:119" ht="30" customHeight="1" x14ac:dyDescent="0.25">
      <c r="A212" s="73"/>
      <c r="B212" s="78">
        <v>180</v>
      </c>
      <c r="C212" s="107" t="s">
        <v>506</v>
      </c>
      <c r="D212" s="80" t="s">
        <v>507</v>
      </c>
      <c r="E212" s="74">
        <v>25969</v>
      </c>
      <c r="F212" s="152">
        <v>4.0999999999999996</v>
      </c>
      <c r="G212" s="76">
        <v>1</v>
      </c>
      <c r="H212" s="77"/>
      <c r="I212" s="77"/>
      <c r="J212" s="77"/>
      <c r="K212" s="98">
        <v>0.79859999999999998</v>
      </c>
      <c r="L212" s="150">
        <v>1.4</v>
      </c>
      <c r="M212" s="150">
        <v>1.68</v>
      </c>
      <c r="N212" s="150">
        <v>2.23</v>
      </c>
      <c r="O212" s="151">
        <v>2.57</v>
      </c>
      <c r="P212" s="84">
        <v>139</v>
      </c>
      <c r="Q212" s="99">
        <f t="shared" si="601"/>
        <v>21182029.200976398</v>
      </c>
      <c r="R212" s="99"/>
      <c r="S212" s="99">
        <f t="shared" si="602"/>
        <v>0</v>
      </c>
      <c r="T212" s="99"/>
      <c r="U212" s="99">
        <f t="shared" si="603"/>
        <v>0</v>
      </c>
      <c r="V212" s="84"/>
      <c r="W212" s="99">
        <f t="shared" si="604"/>
        <v>0</v>
      </c>
      <c r="X212" s="84">
        <v>40</v>
      </c>
      <c r="Y212" s="99">
        <f t="shared" si="605"/>
        <v>7524039.5048959991</v>
      </c>
      <c r="Z212" s="99"/>
      <c r="AA212" s="99"/>
      <c r="AB212" s="84"/>
      <c r="AC212" s="99">
        <f t="shared" si="606"/>
        <v>0</v>
      </c>
      <c r="AD212" s="84"/>
      <c r="AE212" s="84"/>
      <c r="AF212" s="84"/>
      <c r="AG212" s="99">
        <f t="shared" si="607"/>
        <v>0</v>
      </c>
      <c r="AH212" s="84"/>
      <c r="AI212" s="84"/>
      <c r="AJ212" s="104"/>
      <c r="AK212" s="99">
        <f t="shared" si="608"/>
        <v>0</v>
      </c>
      <c r="AL212" s="84"/>
      <c r="AM212" s="99">
        <f t="shared" si="609"/>
        <v>0</v>
      </c>
      <c r="AN212" s="84"/>
      <c r="AO212" s="99">
        <f t="shared" si="610"/>
        <v>0</v>
      </c>
      <c r="AP212" s="84"/>
      <c r="AQ212" s="99">
        <f t="shared" si="611"/>
        <v>0</v>
      </c>
      <c r="AR212" s="88">
        <v>4</v>
      </c>
      <c r="AS212" s="99">
        <f t="shared" si="612"/>
        <v>885729.82693951984</v>
      </c>
      <c r="AT212" s="84"/>
      <c r="AU212" s="99">
        <f t="shared" si="613"/>
        <v>0</v>
      </c>
      <c r="AV212" s="84"/>
      <c r="AW212" s="84"/>
      <c r="AX212" s="84"/>
      <c r="AY212" s="84"/>
      <c r="AZ212" s="84"/>
      <c r="BA212" s="84"/>
      <c r="BB212" s="84"/>
      <c r="BC212" s="84"/>
      <c r="BD212" s="84"/>
      <c r="BE212" s="84"/>
      <c r="BF212" s="84"/>
      <c r="BG212" s="84"/>
      <c r="BH212" s="84"/>
      <c r="BI212" s="84"/>
      <c r="BJ212" s="84"/>
      <c r="BK212" s="84"/>
      <c r="BL212" s="84"/>
      <c r="BM212" s="84"/>
      <c r="BN212" s="84"/>
      <c r="BO212" s="84"/>
      <c r="BP212" s="84"/>
      <c r="BQ212" s="84"/>
      <c r="BR212" s="84"/>
      <c r="BS212" s="84"/>
      <c r="BT212" s="84"/>
      <c r="BU212" s="84"/>
      <c r="BV212" s="84"/>
      <c r="BW212" s="89"/>
      <c r="BX212" s="84"/>
      <c r="BY212" s="84"/>
      <c r="BZ212" s="84"/>
      <c r="CA212" s="84"/>
      <c r="CB212" s="84"/>
      <c r="CC212" s="84"/>
      <c r="CD212" s="84"/>
      <c r="CE212" s="84"/>
      <c r="CF212" s="84"/>
      <c r="CG212" s="84"/>
      <c r="CH212" s="84"/>
      <c r="CI212" s="84"/>
      <c r="CJ212" s="84"/>
      <c r="CK212" s="84"/>
      <c r="CL212" s="84"/>
      <c r="CM212" s="84"/>
      <c r="CN212" s="84"/>
      <c r="CO212" s="84"/>
      <c r="CP212" s="84"/>
      <c r="CQ212" s="84"/>
      <c r="CR212" s="84"/>
      <c r="CS212" s="84"/>
      <c r="CT212" s="84"/>
      <c r="CU212" s="84"/>
      <c r="CV212" s="84"/>
      <c r="CW212" s="84"/>
      <c r="CX212" s="90"/>
      <c r="CY212" s="84"/>
      <c r="CZ212" s="84"/>
      <c r="DA212" s="89"/>
      <c r="DB212" s="84"/>
      <c r="DC212" s="84"/>
      <c r="DD212" s="91"/>
      <c r="DE212" s="84"/>
      <c r="DF212" s="84"/>
      <c r="DG212" s="99">
        <f t="shared" si="614"/>
        <v>0</v>
      </c>
      <c r="DH212" s="84"/>
      <c r="DI212" s="84"/>
      <c r="DJ212" s="84"/>
      <c r="DK212" s="89"/>
      <c r="DL212" s="89"/>
      <c r="DM212" s="89"/>
      <c r="DN212" s="85">
        <f t="shared" si="585"/>
        <v>183</v>
      </c>
      <c r="DO212" s="85">
        <f t="shared" si="586"/>
        <v>29591798.532811917</v>
      </c>
    </row>
    <row r="213" spans="1:119" ht="30" customHeight="1" x14ac:dyDescent="0.25">
      <c r="A213" s="73"/>
      <c r="B213" s="78">
        <v>181</v>
      </c>
      <c r="C213" s="107" t="s">
        <v>508</v>
      </c>
      <c r="D213" s="80" t="s">
        <v>509</v>
      </c>
      <c r="E213" s="74">
        <v>25969</v>
      </c>
      <c r="F213" s="152">
        <v>7.78</v>
      </c>
      <c r="G213" s="76">
        <v>1</v>
      </c>
      <c r="H213" s="77"/>
      <c r="I213" s="77"/>
      <c r="J213" s="77"/>
      <c r="K213" s="98">
        <v>0.79859999999999998</v>
      </c>
      <c r="L213" s="150">
        <v>1.4</v>
      </c>
      <c r="M213" s="150">
        <v>1.68</v>
      </c>
      <c r="N213" s="150">
        <v>2.23</v>
      </c>
      <c r="O213" s="151">
        <v>2.57</v>
      </c>
      <c r="P213" s="84">
        <v>63</v>
      </c>
      <c r="Q213" s="99">
        <f t="shared" si="601"/>
        <v>18217511.480201039</v>
      </c>
      <c r="R213" s="99"/>
      <c r="S213" s="99">
        <f t="shared" si="602"/>
        <v>0</v>
      </c>
      <c r="T213" s="99"/>
      <c r="U213" s="99">
        <f t="shared" si="603"/>
        <v>0</v>
      </c>
      <c r="V213" s="84"/>
      <c r="W213" s="99">
        <f t="shared" si="604"/>
        <v>0</v>
      </c>
      <c r="X213" s="84">
        <v>8</v>
      </c>
      <c r="Y213" s="99">
        <f t="shared" si="605"/>
        <v>2855464.74868736</v>
      </c>
      <c r="Z213" s="99"/>
      <c r="AA213" s="99"/>
      <c r="AB213" s="84"/>
      <c r="AC213" s="99">
        <f t="shared" si="606"/>
        <v>0</v>
      </c>
      <c r="AD213" s="84"/>
      <c r="AE213" s="84"/>
      <c r="AF213" s="84"/>
      <c r="AG213" s="99">
        <f t="shared" si="607"/>
        <v>0</v>
      </c>
      <c r="AH213" s="84"/>
      <c r="AI213" s="84"/>
      <c r="AJ213" s="104"/>
      <c r="AK213" s="99">
        <f t="shared" si="608"/>
        <v>0</v>
      </c>
      <c r="AL213" s="84"/>
      <c r="AM213" s="99">
        <f t="shared" si="609"/>
        <v>0</v>
      </c>
      <c r="AN213" s="84"/>
      <c r="AO213" s="99">
        <f t="shared" si="610"/>
        <v>0</v>
      </c>
      <c r="AP213" s="84"/>
      <c r="AQ213" s="99">
        <f t="shared" si="611"/>
        <v>0</v>
      </c>
      <c r="AR213" s="88"/>
      <c r="AS213" s="99">
        <f t="shared" si="612"/>
        <v>0</v>
      </c>
      <c r="AT213" s="84"/>
      <c r="AU213" s="99">
        <f t="shared" si="613"/>
        <v>0</v>
      </c>
      <c r="AV213" s="84"/>
      <c r="AW213" s="84"/>
      <c r="AX213" s="84"/>
      <c r="AY213" s="84"/>
      <c r="AZ213" s="84"/>
      <c r="BA213" s="84"/>
      <c r="BB213" s="84"/>
      <c r="BC213" s="84"/>
      <c r="BD213" s="84"/>
      <c r="BE213" s="84"/>
      <c r="BF213" s="84"/>
      <c r="BG213" s="84"/>
      <c r="BH213" s="84"/>
      <c r="BI213" s="84"/>
      <c r="BJ213" s="84"/>
      <c r="BK213" s="84"/>
      <c r="BL213" s="84"/>
      <c r="BM213" s="84"/>
      <c r="BN213" s="84"/>
      <c r="BO213" s="84"/>
      <c r="BP213" s="84"/>
      <c r="BQ213" s="84"/>
      <c r="BR213" s="84"/>
      <c r="BS213" s="84"/>
      <c r="BT213" s="84"/>
      <c r="BU213" s="84"/>
      <c r="BV213" s="84"/>
      <c r="BW213" s="89"/>
      <c r="BX213" s="84"/>
      <c r="BY213" s="84"/>
      <c r="BZ213" s="84"/>
      <c r="CA213" s="84"/>
      <c r="CB213" s="84"/>
      <c r="CC213" s="84"/>
      <c r="CD213" s="84"/>
      <c r="CE213" s="84"/>
      <c r="CF213" s="84"/>
      <c r="CG213" s="84"/>
      <c r="CH213" s="84"/>
      <c r="CI213" s="84"/>
      <c r="CJ213" s="84"/>
      <c r="CK213" s="84"/>
      <c r="CL213" s="84"/>
      <c r="CM213" s="84"/>
      <c r="CN213" s="84"/>
      <c r="CO213" s="84"/>
      <c r="CP213" s="84"/>
      <c r="CQ213" s="84"/>
      <c r="CR213" s="84"/>
      <c r="CS213" s="84"/>
      <c r="CT213" s="84"/>
      <c r="CU213" s="84"/>
      <c r="CV213" s="84"/>
      <c r="CW213" s="84"/>
      <c r="CX213" s="90"/>
      <c r="CY213" s="84"/>
      <c r="CZ213" s="84"/>
      <c r="DA213" s="89"/>
      <c r="DB213" s="84"/>
      <c r="DC213" s="84"/>
      <c r="DD213" s="91"/>
      <c r="DE213" s="84"/>
      <c r="DF213" s="84"/>
      <c r="DG213" s="99">
        <f t="shared" si="614"/>
        <v>0</v>
      </c>
      <c r="DH213" s="84"/>
      <c r="DI213" s="84"/>
      <c r="DJ213" s="84"/>
      <c r="DK213" s="89"/>
      <c r="DL213" s="89"/>
      <c r="DM213" s="89"/>
      <c r="DN213" s="85">
        <f t="shared" si="585"/>
        <v>71</v>
      </c>
      <c r="DO213" s="85">
        <f t="shared" si="586"/>
        <v>21072976.2288884</v>
      </c>
    </row>
    <row r="214" spans="1:119" ht="53.25" customHeight="1" x14ac:dyDescent="0.25">
      <c r="A214" s="73"/>
      <c r="B214" s="78">
        <v>182</v>
      </c>
      <c r="C214" s="107" t="s">
        <v>510</v>
      </c>
      <c r="D214" s="80" t="s">
        <v>511</v>
      </c>
      <c r="E214" s="74">
        <v>25969</v>
      </c>
      <c r="F214" s="152">
        <v>3.59</v>
      </c>
      <c r="G214" s="76">
        <v>1</v>
      </c>
      <c r="H214" s="77"/>
      <c r="I214" s="77"/>
      <c r="J214" s="77"/>
      <c r="K214" s="98">
        <v>0.32819999999999999</v>
      </c>
      <c r="L214" s="150">
        <v>1.4</v>
      </c>
      <c r="M214" s="150">
        <v>1.68</v>
      </c>
      <c r="N214" s="150">
        <v>2.23</v>
      </c>
      <c r="O214" s="151">
        <v>2.57</v>
      </c>
      <c r="P214" s="84">
        <v>116</v>
      </c>
      <c r="Q214" s="99">
        <f t="shared" si="601"/>
        <v>12731167.946642078</v>
      </c>
      <c r="R214" s="99"/>
      <c r="S214" s="99">
        <f t="shared" si="602"/>
        <v>0</v>
      </c>
      <c r="T214" s="99"/>
      <c r="U214" s="99">
        <f t="shared" si="603"/>
        <v>0</v>
      </c>
      <c r="V214" s="84"/>
      <c r="W214" s="99">
        <f t="shared" si="604"/>
        <v>0</v>
      </c>
      <c r="X214" s="84">
        <v>6</v>
      </c>
      <c r="Y214" s="99">
        <f t="shared" si="605"/>
        <v>735614.79670271988</v>
      </c>
      <c r="Z214" s="99"/>
      <c r="AA214" s="99"/>
      <c r="AB214" s="84"/>
      <c r="AC214" s="99">
        <f t="shared" si="606"/>
        <v>0</v>
      </c>
      <c r="AD214" s="84"/>
      <c r="AE214" s="84"/>
      <c r="AF214" s="84"/>
      <c r="AG214" s="99">
        <f t="shared" si="607"/>
        <v>0</v>
      </c>
      <c r="AH214" s="84"/>
      <c r="AI214" s="84"/>
      <c r="AJ214" s="104"/>
      <c r="AK214" s="99">
        <f t="shared" si="608"/>
        <v>0</v>
      </c>
      <c r="AL214" s="84"/>
      <c r="AM214" s="99">
        <f t="shared" si="609"/>
        <v>0</v>
      </c>
      <c r="AN214" s="84"/>
      <c r="AO214" s="99">
        <f t="shared" si="610"/>
        <v>0</v>
      </c>
      <c r="AP214" s="84"/>
      <c r="AQ214" s="99">
        <f t="shared" si="611"/>
        <v>0</v>
      </c>
      <c r="AR214" s="88">
        <v>9</v>
      </c>
      <c r="AS214" s="99">
        <f t="shared" si="612"/>
        <v>1211370.748784496</v>
      </c>
      <c r="AT214" s="84"/>
      <c r="AU214" s="99">
        <f t="shared" si="613"/>
        <v>0</v>
      </c>
      <c r="AV214" s="84"/>
      <c r="AW214" s="84"/>
      <c r="AX214" s="84"/>
      <c r="AY214" s="84"/>
      <c r="AZ214" s="84"/>
      <c r="BA214" s="84"/>
      <c r="BB214" s="84"/>
      <c r="BC214" s="84"/>
      <c r="BD214" s="84"/>
      <c r="BE214" s="84"/>
      <c r="BF214" s="84"/>
      <c r="BG214" s="84"/>
      <c r="BH214" s="84"/>
      <c r="BI214" s="84"/>
      <c r="BJ214" s="84"/>
      <c r="BK214" s="84"/>
      <c r="BL214" s="84"/>
      <c r="BM214" s="84"/>
      <c r="BN214" s="84"/>
      <c r="BO214" s="84"/>
      <c r="BP214" s="84"/>
      <c r="BQ214" s="84"/>
      <c r="BR214" s="84"/>
      <c r="BS214" s="84"/>
      <c r="BT214" s="84"/>
      <c r="BU214" s="84"/>
      <c r="BV214" s="84"/>
      <c r="BW214" s="89"/>
      <c r="BX214" s="84"/>
      <c r="BY214" s="84"/>
      <c r="BZ214" s="84"/>
      <c r="CA214" s="84"/>
      <c r="CB214" s="84"/>
      <c r="CC214" s="84"/>
      <c r="CD214" s="84"/>
      <c r="CE214" s="84"/>
      <c r="CF214" s="84"/>
      <c r="CG214" s="84"/>
      <c r="CH214" s="84"/>
      <c r="CI214" s="84"/>
      <c r="CJ214" s="84"/>
      <c r="CK214" s="84"/>
      <c r="CL214" s="84"/>
      <c r="CM214" s="84"/>
      <c r="CN214" s="84"/>
      <c r="CO214" s="84"/>
      <c r="CP214" s="84"/>
      <c r="CQ214" s="84"/>
      <c r="CR214" s="84"/>
      <c r="CS214" s="84"/>
      <c r="CT214" s="84"/>
      <c r="CU214" s="84"/>
      <c r="CV214" s="84"/>
      <c r="CW214" s="84"/>
      <c r="CX214" s="90"/>
      <c r="CY214" s="84"/>
      <c r="CZ214" s="84"/>
      <c r="DA214" s="89"/>
      <c r="DB214" s="84"/>
      <c r="DC214" s="84"/>
      <c r="DD214" s="91"/>
      <c r="DE214" s="84"/>
      <c r="DF214" s="84"/>
      <c r="DG214" s="99">
        <f t="shared" si="614"/>
        <v>0</v>
      </c>
      <c r="DH214" s="84"/>
      <c r="DI214" s="84"/>
      <c r="DJ214" s="84"/>
      <c r="DK214" s="89"/>
      <c r="DL214" s="89"/>
      <c r="DM214" s="89"/>
      <c r="DN214" s="85">
        <f t="shared" si="585"/>
        <v>131</v>
      </c>
      <c r="DO214" s="85">
        <f t="shared" si="586"/>
        <v>14678153.492129294</v>
      </c>
    </row>
    <row r="215" spans="1:119" ht="43.5" customHeight="1" x14ac:dyDescent="0.25">
      <c r="A215" s="73"/>
      <c r="B215" s="78">
        <v>183</v>
      </c>
      <c r="C215" s="107" t="s">
        <v>512</v>
      </c>
      <c r="D215" s="80" t="s">
        <v>513</v>
      </c>
      <c r="E215" s="74">
        <v>25969</v>
      </c>
      <c r="F215" s="152">
        <v>6.24</v>
      </c>
      <c r="G215" s="76">
        <v>1</v>
      </c>
      <c r="H215" s="77"/>
      <c r="I215" s="77"/>
      <c r="J215" s="77"/>
      <c r="K215" s="98">
        <v>0.52810000000000001</v>
      </c>
      <c r="L215" s="150">
        <v>1.4</v>
      </c>
      <c r="M215" s="150">
        <v>1.68</v>
      </c>
      <c r="N215" s="150">
        <v>2.23</v>
      </c>
      <c r="O215" s="151">
        <v>2.57</v>
      </c>
      <c r="P215" s="84">
        <v>52</v>
      </c>
      <c r="Q215" s="99">
        <f t="shared" si="601"/>
        <v>10829417.336474882</v>
      </c>
      <c r="R215" s="99"/>
      <c r="S215" s="99">
        <f t="shared" si="602"/>
        <v>0</v>
      </c>
      <c r="T215" s="99"/>
      <c r="U215" s="99">
        <f t="shared" si="603"/>
        <v>0</v>
      </c>
      <c r="V215" s="84"/>
      <c r="W215" s="99">
        <f t="shared" si="604"/>
        <v>0</v>
      </c>
      <c r="X215" s="84">
        <v>100</v>
      </c>
      <c r="Y215" s="99">
        <f t="shared" si="605"/>
        <v>24420027.680255998</v>
      </c>
      <c r="Z215" s="99"/>
      <c r="AA215" s="99"/>
      <c r="AB215" s="84"/>
      <c r="AC215" s="99">
        <f t="shared" si="606"/>
        <v>0</v>
      </c>
      <c r="AD215" s="84"/>
      <c r="AE215" s="84"/>
      <c r="AF215" s="84"/>
      <c r="AG215" s="99">
        <f t="shared" si="607"/>
        <v>0</v>
      </c>
      <c r="AH215" s="84"/>
      <c r="AI215" s="84"/>
      <c r="AJ215" s="104"/>
      <c r="AK215" s="99">
        <f t="shared" si="608"/>
        <v>0</v>
      </c>
      <c r="AL215" s="84"/>
      <c r="AM215" s="99">
        <f t="shared" si="609"/>
        <v>0</v>
      </c>
      <c r="AN215" s="84"/>
      <c r="AO215" s="99">
        <f t="shared" si="610"/>
        <v>0</v>
      </c>
      <c r="AP215" s="84"/>
      <c r="AQ215" s="99">
        <f t="shared" si="611"/>
        <v>0</v>
      </c>
      <c r="AR215" s="88"/>
      <c r="AS215" s="99">
        <f t="shared" si="612"/>
        <v>0</v>
      </c>
      <c r="AT215" s="84"/>
      <c r="AU215" s="99">
        <f t="shared" si="613"/>
        <v>0</v>
      </c>
      <c r="AV215" s="84"/>
      <c r="AW215" s="84"/>
      <c r="AX215" s="84"/>
      <c r="AY215" s="84"/>
      <c r="AZ215" s="84"/>
      <c r="BA215" s="84"/>
      <c r="BB215" s="84"/>
      <c r="BC215" s="84"/>
      <c r="BD215" s="84"/>
      <c r="BE215" s="84"/>
      <c r="BF215" s="84"/>
      <c r="BG215" s="84"/>
      <c r="BH215" s="84"/>
      <c r="BI215" s="84"/>
      <c r="BJ215" s="84"/>
      <c r="BK215" s="84"/>
      <c r="BL215" s="84"/>
      <c r="BM215" s="84"/>
      <c r="BN215" s="84"/>
      <c r="BO215" s="84"/>
      <c r="BP215" s="84"/>
      <c r="BQ215" s="84"/>
      <c r="BR215" s="84"/>
      <c r="BS215" s="84"/>
      <c r="BT215" s="84"/>
      <c r="BU215" s="84"/>
      <c r="BV215" s="84"/>
      <c r="BW215" s="89"/>
      <c r="BX215" s="84"/>
      <c r="BY215" s="84"/>
      <c r="BZ215" s="84"/>
      <c r="CA215" s="84"/>
      <c r="CB215" s="84"/>
      <c r="CC215" s="84"/>
      <c r="CD215" s="84"/>
      <c r="CE215" s="84"/>
      <c r="CF215" s="84"/>
      <c r="CG215" s="84"/>
      <c r="CH215" s="84"/>
      <c r="CI215" s="84"/>
      <c r="CJ215" s="84"/>
      <c r="CK215" s="84"/>
      <c r="CL215" s="84"/>
      <c r="CM215" s="84"/>
      <c r="CN215" s="84"/>
      <c r="CO215" s="84"/>
      <c r="CP215" s="84"/>
      <c r="CQ215" s="84"/>
      <c r="CR215" s="84"/>
      <c r="CS215" s="84"/>
      <c r="CT215" s="84"/>
      <c r="CU215" s="84"/>
      <c r="CV215" s="84"/>
      <c r="CW215" s="84"/>
      <c r="CX215" s="90"/>
      <c r="CY215" s="84"/>
      <c r="CZ215" s="84"/>
      <c r="DA215" s="89"/>
      <c r="DB215" s="84"/>
      <c r="DC215" s="84"/>
      <c r="DD215" s="91"/>
      <c r="DE215" s="84"/>
      <c r="DF215" s="84"/>
      <c r="DG215" s="99">
        <f t="shared" si="614"/>
        <v>0</v>
      </c>
      <c r="DH215" s="84"/>
      <c r="DI215" s="84"/>
      <c r="DJ215" s="84"/>
      <c r="DK215" s="89"/>
      <c r="DL215" s="89"/>
      <c r="DM215" s="89"/>
      <c r="DN215" s="85">
        <f t="shared" si="585"/>
        <v>152</v>
      </c>
      <c r="DO215" s="85">
        <f t="shared" si="586"/>
        <v>35249445.016730882</v>
      </c>
    </row>
    <row r="216" spans="1:119" ht="41.25" customHeight="1" x14ac:dyDescent="0.25">
      <c r="A216" s="73"/>
      <c r="B216" s="78">
        <v>184</v>
      </c>
      <c r="C216" s="107" t="s">
        <v>514</v>
      </c>
      <c r="D216" s="80" t="s">
        <v>515</v>
      </c>
      <c r="E216" s="74">
        <v>25969</v>
      </c>
      <c r="F216" s="152">
        <v>9.5399999999999991</v>
      </c>
      <c r="G216" s="76">
        <v>1</v>
      </c>
      <c r="H216" s="77"/>
      <c r="I216" s="77"/>
      <c r="J216" s="77"/>
      <c r="K216" s="98">
        <v>0.62160000000000004</v>
      </c>
      <c r="L216" s="150">
        <v>1.4</v>
      </c>
      <c r="M216" s="150">
        <v>1.68</v>
      </c>
      <c r="N216" s="150">
        <v>2.23</v>
      </c>
      <c r="O216" s="151">
        <v>2.57</v>
      </c>
      <c r="P216" s="84">
        <v>13</v>
      </c>
      <c r="Q216" s="99">
        <f t="shared" si="601"/>
        <v>4301740.1607523197</v>
      </c>
      <c r="R216" s="99"/>
      <c r="S216" s="99">
        <f t="shared" si="602"/>
        <v>0</v>
      </c>
      <c r="T216" s="99"/>
      <c r="U216" s="99">
        <f t="shared" si="603"/>
        <v>0</v>
      </c>
      <c r="V216" s="84"/>
      <c r="W216" s="99">
        <f t="shared" si="604"/>
        <v>0</v>
      </c>
      <c r="X216" s="84">
        <v>15</v>
      </c>
      <c r="Y216" s="99">
        <f t="shared" si="605"/>
        <v>5933732.6810303992</v>
      </c>
      <c r="Z216" s="99"/>
      <c r="AA216" s="99"/>
      <c r="AB216" s="84"/>
      <c r="AC216" s="99">
        <f t="shared" si="606"/>
        <v>0</v>
      </c>
      <c r="AD216" s="84"/>
      <c r="AE216" s="84"/>
      <c r="AF216" s="84"/>
      <c r="AG216" s="99">
        <f t="shared" si="607"/>
        <v>0</v>
      </c>
      <c r="AH216" s="84"/>
      <c r="AI216" s="84"/>
      <c r="AJ216" s="104"/>
      <c r="AK216" s="99">
        <f t="shared" si="608"/>
        <v>0</v>
      </c>
      <c r="AL216" s="84"/>
      <c r="AM216" s="99">
        <f t="shared" si="609"/>
        <v>0</v>
      </c>
      <c r="AN216" s="84"/>
      <c r="AO216" s="99">
        <f t="shared" si="610"/>
        <v>0</v>
      </c>
      <c r="AP216" s="84"/>
      <c r="AQ216" s="99">
        <f t="shared" si="611"/>
        <v>0</v>
      </c>
      <c r="AR216" s="88"/>
      <c r="AS216" s="99">
        <f t="shared" si="612"/>
        <v>0</v>
      </c>
      <c r="AT216" s="84"/>
      <c r="AU216" s="99">
        <f t="shared" si="613"/>
        <v>0</v>
      </c>
      <c r="AV216" s="84"/>
      <c r="AW216" s="84"/>
      <c r="AX216" s="84"/>
      <c r="AY216" s="84"/>
      <c r="AZ216" s="84"/>
      <c r="BA216" s="84"/>
      <c r="BB216" s="84"/>
      <c r="BC216" s="84"/>
      <c r="BD216" s="84"/>
      <c r="BE216" s="84"/>
      <c r="BF216" s="84"/>
      <c r="BG216" s="84"/>
      <c r="BH216" s="84"/>
      <c r="BI216" s="84"/>
      <c r="BJ216" s="84"/>
      <c r="BK216" s="84"/>
      <c r="BL216" s="84"/>
      <c r="BM216" s="84"/>
      <c r="BN216" s="84"/>
      <c r="BO216" s="84"/>
      <c r="BP216" s="84"/>
      <c r="BQ216" s="84"/>
      <c r="BR216" s="84"/>
      <c r="BS216" s="84"/>
      <c r="BT216" s="84"/>
      <c r="BU216" s="84"/>
      <c r="BV216" s="84"/>
      <c r="BW216" s="89"/>
      <c r="BX216" s="84"/>
      <c r="BY216" s="84"/>
      <c r="BZ216" s="84"/>
      <c r="CA216" s="84"/>
      <c r="CB216" s="84"/>
      <c r="CC216" s="84"/>
      <c r="CD216" s="84"/>
      <c r="CE216" s="84"/>
      <c r="CF216" s="84"/>
      <c r="CG216" s="84"/>
      <c r="CH216" s="84"/>
      <c r="CI216" s="84"/>
      <c r="CJ216" s="84"/>
      <c r="CK216" s="84"/>
      <c r="CL216" s="84"/>
      <c r="CM216" s="84"/>
      <c r="CN216" s="84"/>
      <c r="CO216" s="84"/>
      <c r="CP216" s="84"/>
      <c r="CQ216" s="84"/>
      <c r="CR216" s="84"/>
      <c r="CS216" s="84"/>
      <c r="CT216" s="84"/>
      <c r="CU216" s="84"/>
      <c r="CV216" s="84"/>
      <c r="CW216" s="84"/>
      <c r="CX216" s="90"/>
      <c r="CY216" s="84"/>
      <c r="CZ216" s="84"/>
      <c r="DA216" s="89"/>
      <c r="DB216" s="84"/>
      <c r="DC216" s="84"/>
      <c r="DD216" s="91"/>
      <c r="DE216" s="84"/>
      <c r="DF216" s="84"/>
      <c r="DG216" s="99">
        <f t="shared" si="614"/>
        <v>0</v>
      </c>
      <c r="DH216" s="84"/>
      <c r="DI216" s="84"/>
      <c r="DJ216" s="84"/>
      <c r="DK216" s="89"/>
      <c r="DL216" s="89"/>
      <c r="DM216" s="89"/>
      <c r="DN216" s="85">
        <f t="shared" si="585"/>
        <v>28</v>
      </c>
      <c r="DO216" s="85">
        <f t="shared" si="586"/>
        <v>10235472.841782719</v>
      </c>
    </row>
    <row r="217" spans="1:119" ht="43.5" customHeight="1" x14ac:dyDescent="0.25">
      <c r="A217" s="73"/>
      <c r="B217" s="78">
        <v>185</v>
      </c>
      <c r="C217" s="107" t="s">
        <v>516</v>
      </c>
      <c r="D217" s="80" t="s">
        <v>517</v>
      </c>
      <c r="E217" s="74">
        <v>25969</v>
      </c>
      <c r="F217" s="152">
        <v>13.88</v>
      </c>
      <c r="G217" s="76">
        <v>1</v>
      </c>
      <c r="H217" s="77"/>
      <c r="I217" s="77"/>
      <c r="J217" s="77"/>
      <c r="K217" s="98">
        <v>6.3399999999999998E-2</v>
      </c>
      <c r="L217" s="150">
        <v>1.4</v>
      </c>
      <c r="M217" s="150">
        <v>1.68</v>
      </c>
      <c r="N217" s="150">
        <v>2.23</v>
      </c>
      <c r="O217" s="151">
        <v>2.57</v>
      </c>
      <c r="P217" s="84">
        <v>81</v>
      </c>
      <c r="Q217" s="99">
        <f t="shared" si="601"/>
        <v>30195996.205727518</v>
      </c>
      <c r="R217" s="99"/>
      <c r="S217" s="99">
        <f t="shared" si="602"/>
        <v>0</v>
      </c>
      <c r="T217" s="99"/>
      <c r="U217" s="99">
        <f t="shared" si="603"/>
        <v>0</v>
      </c>
      <c r="V217" s="84"/>
      <c r="W217" s="99">
        <f t="shared" si="604"/>
        <v>0</v>
      </c>
      <c r="X217" s="84"/>
      <c r="Y217" s="99">
        <f t="shared" si="605"/>
        <v>0</v>
      </c>
      <c r="Z217" s="99"/>
      <c r="AA217" s="99"/>
      <c r="AB217" s="84"/>
      <c r="AC217" s="99">
        <f t="shared" si="606"/>
        <v>0</v>
      </c>
      <c r="AD217" s="84"/>
      <c r="AE217" s="84"/>
      <c r="AF217" s="84"/>
      <c r="AG217" s="99">
        <f t="shared" si="607"/>
        <v>0</v>
      </c>
      <c r="AH217" s="84"/>
      <c r="AI217" s="84"/>
      <c r="AJ217" s="104"/>
      <c r="AK217" s="99">
        <f t="shared" si="608"/>
        <v>0</v>
      </c>
      <c r="AL217" s="84"/>
      <c r="AM217" s="99">
        <f t="shared" si="609"/>
        <v>0</v>
      </c>
      <c r="AN217" s="84"/>
      <c r="AO217" s="99">
        <f t="shared" si="610"/>
        <v>0</v>
      </c>
      <c r="AP217" s="84"/>
      <c r="AQ217" s="99">
        <f t="shared" si="611"/>
        <v>0</v>
      </c>
      <c r="AR217" s="88"/>
      <c r="AS217" s="99">
        <f t="shared" si="612"/>
        <v>0</v>
      </c>
      <c r="AT217" s="84"/>
      <c r="AU217" s="99">
        <f t="shared" si="613"/>
        <v>0</v>
      </c>
      <c r="AV217" s="84"/>
      <c r="AW217" s="84"/>
      <c r="AX217" s="84"/>
      <c r="AY217" s="84"/>
      <c r="AZ217" s="84"/>
      <c r="BA217" s="84"/>
      <c r="BB217" s="84"/>
      <c r="BC217" s="84"/>
      <c r="BD217" s="84"/>
      <c r="BE217" s="84"/>
      <c r="BF217" s="84"/>
      <c r="BG217" s="84"/>
      <c r="BH217" s="84"/>
      <c r="BI217" s="84"/>
      <c r="BJ217" s="84"/>
      <c r="BK217" s="84"/>
      <c r="BL217" s="84"/>
      <c r="BM217" s="84"/>
      <c r="BN217" s="84"/>
      <c r="BO217" s="84"/>
      <c r="BP217" s="84"/>
      <c r="BQ217" s="84"/>
      <c r="BR217" s="84"/>
      <c r="BS217" s="84"/>
      <c r="BT217" s="84"/>
      <c r="BU217" s="84"/>
      <c r="BV217" s="84"/>
      <c r="BW217" s="89"/>
      <c r="BX217" s="84"/>
      <c r="BY217" s="84"/>
      <c r="BZ217" s="84"/>
      <c r="CA217" s="84"/>
      <c r="CB217" s="84"/>
      <c r="CC217" s="84"/>
      <c r="CD217" s="84"/>
      <c r="CE217" s="84"/>
      <c r="CF217" s="84"/>
      <c r="CG217" s="84"/>
      <c r="CH217" s="84"/>
      <c r="CI217" s="84"/>
      <c r="CJ217" s="84"/>
      <c r="CK217" s="84"/>
      <c r="CL217" s="84"/>
      <c r="CM217" s="84"/>
      <c r="CN217" s="84"/>
      <c r="CO217" s="84"/>
      <c r="CP217" s="84"/>
      <c r="CQ217" s="84"/>
      <c r="CR217" s="84"/>
      <c r="CS217" s="84"/>
      <c r="CT217" s="84"/>
      <c r="CU217" s="84"/>
      <c r="CV217" s="84"/>
      <c r="CW217" s="84"/>
      <c r="CX217" s="90"/>
      <c r="CY217" s="84"/>
      <c r="CZ217" s="84"/>
      <c r="DA217" s="89"/>
      <c r="DB217" s="84"/>
      <c r="DC217" s="84"/>
      <c r="DD217" s="91"/>
      <c r="DE217" s="84"/>
      <c r="DF217" s="84"/>
      <c r="DG217" s="99">
        <f t="shared" si="614"/>
        <v>0</v>
      </c>
      <c r="DH217" s="84"/>
      <c r="DI217" s="84"/>
      <c r="DJ217" s="84"/>
      <c r="DK217" s="89"/>
      <c r="DL217" s="89"/>
      <c r="DM217" s="89"/>
      <c r="DN217" s="85">
        <f t="shared" si="585"/>
        <v>81</v>
      </c>
      <c r="DO217" s="85">
        <f t="shared" si="586"/>
        <v>30195996.205727518</v>
      </c>
    </row>
    <row r="218" spans="1:119" ht="42" customHeight="1" x14ac:dyDescent="0.25">
      <c r="A218" s="73"/>
      <c r="B218" s="78">
        <v>186</v>
      </c>
      <c r="C218" s="107" t="s">
        <v>518</v>
      </c>
      <c r="D218" s="80" t="s">
        <v>519</v>
      </c>
      <c r="E218" s="74">
        <v>25969</v>
      </c>
      <c r="F218" s="152">
        <v>16.87</v>
      </c>
      <c r="G218" s="76">
        <v>1</v>
      </c>
      <c r="H218" s="77"/>
      <c r="I218" s="77"/>
      <c r="J218" s="77"/>
      <c r="K218" s="98">
        <v>0.19389999999999999</v>
      </c>
      <c r="L218" s="150">
        <v>1.4</v>
      </c>
      <c r="M218" s="150">
        <v>1.68</v>
      </c>
      <c r="N218" s="150">
        <v>2.23</v>
      </c>
      <c r="O218" s="151">
        <v>2.57</v>
      </c>
      <c r="P218" s="84">
        <v>131</v>
      </c>
      <c r="Q218" s="99">
        <f t="shared" si="601"/>
        <v>63399862.708636574</v>
      </c>
      <c r="R218" s="99"/>
      <c r="S218" s="99">
        <f t="shared" si="602"/>
        <v>0</v>
      </c>
      <c r="T218" s="99"/>
      <c r="U218" s="99">
        <f t="shared" si="603"/>
        <v>0</v>
      </c>
      <c r="V218" s="84"/>
      <c r="W218" s="99">
        <f t="shared" si="604"/>
        <v>0</v>
      </c>
      <c r="X218" s="84">
        <v>10</v>
      </c>
      <c r="Y218" s="99">
        <f t="shared" si="605"/>
        <v>5196461.6355232</v>
      </c>
      <c r="Z218" s="99"/>
      <c r="AA218" s="99"/>
      <c r="AB218" s="84"/>
      <c r="AC218" s="99">
        <f t="shared" si="606"/>
        <v>0</v>
      </c>
      <c r="AD218" s="84"/>
      <c r="AE218" s="84"/>
      <c r="AF218" s="84"/>
      <c r="AG218" s="99">
        <f t="shared" si="607"/>
        <v>0</v>
      </c>
      <c r="AH218" s="84"/>
      <c r="AI218" s="84"/>
      <c r="AJ218" s="104"/>
      <c r="AK218" s="99">
        <f t="shared" si="608"/>
        <v>0</v>
      </c>
      <c r="AL218" s="84"/>
      <c r="AM218" s="99">
        <f t="shared" si="609"/>
        <v>0</v>
      </c>
      <c r="AN218" s="84"/>
      <c r="AO218" s="99">
        <f t="shared" si="610"/>
        <v>0</v>
      </c>
      <c r="AP218" s="84"/>
      <c r="AQ218" s="99">
        <f t="shared" si="611"/>
        <v>0</v>
      </c>
      <c r="AR218" s="88"/>
      <c r="AS218" s="99">
        <f t="shared" si="612"/>
        <v>0</v>
      </c>
      <c r="AT218" s="84"/>
      <c r="AU218" s="99">
        <f t="shared" si="613"/>
        <v>0</v>
      </c>
      <c r="AV218" s="84"/>
      <c r="AW218" s="84"/>
      <c r="AX218" s="84"/>
      <c r="AY218" s="84"/>
      <c r="AZ218" s="84"/>
      <c r="BA218" s="84"/>
      <c r="BB218" s="84"/>
      <c r="BC218" s="84"/>
      <c r="BD218" s="84"/>
      <c r="BE218" s="84"/>
      <c r="BF218" s="84"/>
      <c r="BG218" s="84"/>
      <c r="BH218" s="84"/>
      <c r="BI218" s="84"/>
      <c r="BJ218" s="84"/>
      <c r="BK218" s="84"/>
      <c r="BL218" s="84"/>
      <c r="BM218" s="84"/>
      <c r="BN218" s="84"/>
      <c r="BO218" s="84"/>
      <c r="BP218" s="84"/>
      <c r="BQ218" s="84"/>
      <c r="BR218" s="84"/>
      <c r="BS218" s="84"/>
      <c r="BT218" s="84"/>
      <c r="BU218" s="84"/>
      <c r="BV218" s="84"/>
      <c r="BW218" s="89"/>
      <c r="BX218" s="84"/>
      <c r="BY218" s="84"/>
      <c r="BZ218" s="84"/>
      <c r="CA218" s="84"/>
      <c r="CB218" s="84"/>
      <c r="CC218" s="84"/>
      <c r="CD218" s="84"/>
      <c r="CE218" s="84"/>
      <c r="CF218" s="84"/>
      <c r="CG218" s="84"/>
      <c r="CH218" s="84"/>
      <c r="CI218" s="84"/>
      <c r="CJ218" s="84"/>
      <c r="CK218" s="84"/>
      <c r="CL218" s="84"/>
      <c r="CM218" s="84"/>
      <c r="CN218" s="84"/>
      <c r="CO218" s="84"/>
      <c r="CP218" s="84"/>
      <c r="CQ218" s="84"/>
      <c r="CR218" s="84"/>
      <c r="CS218" s="84"/>
      <c r="CT218" s="84"/>
      <c r="CU218" s="84"/>
      <c r="CV218" s="84"/>
      <c r="CW218" s="84"/>
      <c r="CX218" s="90"/>
      <c r="CY218" s="84"/>
      <c r="CZ218" s="84"/>
      <c r="DA218" s="89"/>
      <c r="DB218" s="84"/>
      <c r="DC218" s="84"/>
      <c r="DD218" s="91"/>
      <c r="DE218" s="84"/>
      <c r="DF218" s="84"/>
      <c r="DG218" s="99">
        <f t="shared" si="614"/>
        <v>0</v>
      </c>
      <c r="DH218" s="84"/>
      <c r="DI218" s="84"/>
      <c r="DJ218" s="84"/>
      <c r="DK218" s="89"/>
      <c r="DL218" s="89"/>
      <c r="DM218" s="89"/>
      <c r="DN218" s="85">
        <f t="shared" si="585"/>
        <v>141</v>
      </c>
      <c r="DO218" s="85">
        <f t="shared" si="586"/>
        <v>68596324.344159782</v>
      </c>
    </row>
    <row r="219" spans="1:119" ht="45" customHeight="1" x14ac:dyDescent="0.25">
      <c r="A219" s="73"/>
      <c r="B219" s="78">
        <v>187</v>
      </c>
      <c r="C219" s="107" t="s">
        <v>520</v>
      </c>
      <c r="D219" s="80" t="s">
        <v>521</v>
      </c>
      <c r="E219" s="74">
        <v>25969</v>
      </c>
      <c r="F219" s="152">
        <v>20.32</v>
      </c>
      <c r="G219" s="76">
        <v>1</v>
      </c>
      <c r="H219" s="77"/>
      <c r="I219" s="77"/>
      <c r="J219" s="77"/>
      <c r="K219" s="98">
        <v>0.2964</v>
      </c>
      <c r="L219" s="150">
        <v>1.4</v>
      </c>
      <c r="M219" s="150">
        <v>1.68</v>
      </c>
      <c r="N219" s="150">
        <v>2.23</v>
      </c>
      <c r="O219" s="151">
        <v>2.57</v>
      </c>
      <c r="P219" s="84">
        <v>27</v>
      </c>
      <c r="Q219" s="99">
        <f t="shared" si="601"/>
        <v>16528051.17300096</v>
      </c>
      <c r="R219" s="99"/>
      <c r="S219" s="99">
        <f t="shared" si="602"/>
        <v>0</v>
      </c>
      <c r="T219" s="99"/>
      <c r="U219" s="99">
        <f t="shared" si="603"/>
        <v>0</v>
      </c>
      <c r="V219" s="84"/>
      <c r="W219" s="99">
        <f t="shared" si="604"/>
        <v>0</v>
      </c>
      <c r="X219" s="84">
        <v>1</v>
      </c>
      <c r="Y219" s="99">
        <f t="shared" si="605"/>
        <v>677841.12612351985</v>
      </c>
      <c r="Z219" s="99"/>
      <c r="AA219" s="99"/>
      <c r="AB219" s="84"/>
      <c r="AC219" s="99">
        <f t="shared" si="606"/>
        <v>0</v>
      </c>
      <c r="AD219" s="84"/>
      <c r="AE219" s="84"/>
      <c r="AF219" s="84"/>
      <c r="AG219" s="99">
        <f t="shared" si="607"/>
        <v>0</v>
      </c>
      <c r="AH219" s="84"/>
      <c r="AI219" s="84"/>
      <c r="AJ219" s="104"/>
      <c r="AK219" s="99">
        <f t="shared" si="608"/>
        <v>0</v>
      </c>
      <c r="AL219" s="84"/>
      <c r="AM219" s="99">
        <f t="shared" si="609"/>
        <v>0</v>
      </c>
      <c r="AN219" s="84"/>
      <c r="AO219" s="99">
        <f t="shared" si="610"/>
        <v>0</v>
      </c>
      <c r="AP219" s="84"/>
      <c r="AQ219" s="99">
        <f t="shared" si="611"/>
        <v>0</v>
      </c>
      <c r="AR219" s="88"/>
      <c r="AS219" s="99">
        <f t="shared" si="612"/>
        <v>0</v>
      </c>
      <c r="AT219" s="84"/>
      <c r="AU219" s="99">
        <f t="shared" si="613"/>
        <v>0</v>
      </c>
      <c r="AV219" s="84"/>
      <c r="AW219" s="84"/>
      <c r="AX219" s="84"/>
      <c r="AY219" s="84"/>
      <c r="AZ219" s="84"/>
      <c r="BA219" s="84"/>
      <c r="BB219" s="84"/>
      <c r="BC219" s="84"/>
      <c r="BD219" s="84"/>
      <c r="BE219" s="84"/>
      <c r="BF219" s="84"/>
      <c r="BG219" s="84"/>
      <c r="BH219" s="84"/>
      <c r="BI219" s="84"/>
      <c r="BJ219" s="84"/>
      <c r="BK219" s="84"/>
      <c r="BL219" s="84"/>
      <c r="BM219" s="84"/>
      <c r="BN219" s="84"/>
      <c r="BO219" s="84"/>
      <c r="BP219" s="84"/>
      <c r="BQ219" s="84"/>
      <c r="BR219" s="84"/>
      <c r="BS219" s="84"/>
      <c r="BT219" s="84"/>
      <c r="BU219" s="84"/>
      <c r="BV219" s="84"/>
      <c r="BW219" s="89"/>
      <c r="BX219" s="84"/>
      <c r="BY219" s="84"/>
      <c r="BZ219" s="84"/>
      <c r="CA219" s="84"/>
      <c r="CB219" s="84"/>
      <c r="CC219" s="84"/>
      <c r="CD219" s="84"/>
      <c r="CE219" s="84"/>
      <c r="CF219" s="84"/>
      <c r="CG219" s="84"/>
      <c r="CH219" s="84"/>
      <c r="CI219" s="84"/>
      <c r="CJ219" s="84"/>
      <c r="CK219" s="84"/>
      <c r="CL219" s="84"/>
      <c r="CM219" s="84"/>
      <c r="CN219" s="84"/>
      <c r="CO219" s="84"/>
      <c r="CP219" s="84"/>
      <c r="CQ219" s="84"/>
      <c r="CR219" s="84"/>
      <c r="CS219" s="84"/>
      <c r="CT219" s="84"/>
      <c r="CU219" s="84"/>
      <c r="CV219" s="84"/>
      <c r="CW219" s="84"/>
      <c r="CX219" s="90"/>
      <c r="CY219" s="84"/>
      <c r="CZ219" s="84"/>
      <c r="DA219" s="89"/>
      <c r="DB219" s="84"/>
      <c r="DC219" s="84"/>
      <c r="DD219" s="91"/>
      <c r="DE219" s="84"/>
      <c r="DF219" s="84"/>
      <c r="DG219" s="99">
        <f t="shared" si="614"/>
        <v>0</v>
      </c>
      <c r="DH219" s="84"/>
      <c r="DI219" s="84"/>
      <c r="DJ219" s="84"/>
      <c r="DK219" s="89"/>
      <c r="DL219" s="89"/>
      <c r="DM219" s="89"/>
      <c r="DN219" s="85">
        <f t="shared" si="585"/>
        <v>28</v>
      </c>
      <c r="DO219" s="85">
        <f t="shared" si="586"/>
        <v>17205892.299124479</v>
      </c>
    </row>
    <row r="220" spans="1:119" ht="30" customHeight="1" x14ac:dyDescent="0.25">
      <c r="A220" s="73"/>
      <c r="B220" s="78">
        <v>188</v>
      </c>
      <c r="C220" s="107" t="s">
        <v>522</v>
      </c>
      <c r="D220" s="80" t="s">
        <v>523</v>
      </c>
      <c r="E220" s="74">
        <v>25969</v>
      </c>
      <c r="F220" s="100">
        <v>2.64</v>
      </c>
      <c r="G220" s="76">
        <v>1</v>
      </c>
      <c r="H220" s="77"/>
      <c r="I220" s="77"/>
      <c r="J220" s="77"/>
      <c r="K220" s="153"/>
      <c r="L220" s="150">
        <v>1.4</v>
      </c>
      <c r="M220" s="150">
        <v>1.68</v>
      </c>
      <c r="N220" s="150">
        <v>2.23</v>
      </c>
      <c r="O220" s="151">
        <v>2.57</v>
      </c>
      <c r="P220" s="84">
        <v>0</v>
      </c>
      <c r="Q220" s="84">
        <f>(P220*$E220*$F220*$G220*$L220*$Q$11)</f>
        <v>0</v>
      </c>
      <c r="R220" s="84"/>
      <c r="S220" s="84">
        <f>(R220*$E220*$F220*$G220*$L220*$S$11)</f>
        <v>0</v>
      </c>
      <c r="T220" s="84"/>
      <c r="U220" s="84">
        <f>(T220*$E220*$F220*$G220*$L220*$U$11)</f>
        <v>0</v>
      </c>
      <c r="V220" s="84"/>
      <c r="W220" s="85">
        <f>(V220*$E220*$F220*$G220*$L220*$W$11)</f>
        <v>0</v>
      </c>
      <c r="X220" s="84"/>
      <c r="Y220" s="84">
        <f>(X220*$E220*$F220*$G220*$L220*$Y$11)</f>
        <v>0</v>
      </c>
      <c r="Z220" s="84"/>
      <c r="AA220" s="84"/>
      <c r="AB220" s="84"/>
      <c r="AC220" s="84">
        <f>(AB220*$E220*$F220*$G220*$L220*$AC$11)</f>
        <v>0</v>
      </c>
      <c r="AD220" s="84"/>
      <c r="AE220" s="84"/>
      <c r="AF220" s="84"/>
      <c r="AG220" s="84">
        <f>(AF220*$E220*$F220*$G220*$L220*$AG$11)</f>
        <v>0</v>
      </c>
      <c r="AH220" s="84"/>
      <c r="AI220" s="84"/>
      <c r="AJ220" s="104"/>
      <c r="AK220" s="84">
        <f>(AJ220*$E220*$F220*$G220*$L220*$AK$11)</f>
        <v>0</v>
      </c>
      <c r="AL220" s="84"/>
      <c r="AM220" s="85">
        <f>(AL220*$E220*$F220*$G220*$L220*$AM$11)</f>
        <v>0</v>
      </c>
      <c r="AN220" s="84"/>
      <c r="AO220" s="84">
        <f>(AN220*$E220*$F220*$G220*$L220*$AO$11)</f>
        <v>0</v>
      </c>
      <c r="AP220" s="84"/>
      <c r="AQ220" s="84">
        <f>(AP220*$E220*$F220*$G220*$M220*$AQ$11)</f>
        <v>0</v>
      </c>
      <c r="AR220" s="88"/>
      <c r="AS220" s="84">
        <f>(AR220*$E220*$F220*$G220*$M220*$AS$11)</f>
        <v>0</v>
      </c>
      <c r="AT220" s="84"/>
      <c r="AU220" s="89">
        <f>(AT220*$E220*$F220*$G220*$M220*$AU$11)</f>
        <v>0</v>
      </c>
      <c r="AV220" s="84"/>
      <c r="AW220" s="84">
        <f>(AV220*$E220*$F220*$G220*$L220*$AW$11)</f>
        <v>0</v>
      </c>
      <c r="AX220" s="84"/>
      <c r="AY220" s="84">
        <f>(AX220*$E220*$F220*$G220*$L220*$AY$11)</f>
        <v>0</v>
      </c>
      <c r="AZ220" s="84"/>
      <c r="BA220" s="84">
        <f>(AZ220*$E220*$F220*$G220*$L220*$BA$11)</f>
        <v>0</v>
      </c>
      <c r="BB220" s="84"/>
      <c r="BC220" s="84">
        <f>(BB220*$E220*$F220*$G220*$L220*$BC$11)</f>
        <v>0</v>
      </c>
      <c r="BD220" s="84"/>
      <c r="BE220" s="85">
        <f>(BD220*$E220*$F220*$G220*$L220*$BE$11)</f>
        <v>0</v>
      </c>
      <c r="BF220" s="84"/>
      <c r="BG220" s="85">
        <f>(BF220*$E220*$F220*$G220*$L220*$BG$11)</f>
        <v>0</v>
      </c>
      <c r="BH220" s="84"/>
      <c r="BI220" s="84">
        <f>(BH220*$E220*$F220*$G220*$L220*$BI$11)</f>
        <v>0</v>
      </c>
      <c r="BJ220" s="84"/>
      <c r="BK220" s="84">
        <f>(BJ220*$E220*$F220*$G220*$M220*$BK$11)</f>
        <v>0</v>
      </c>
      <c r="BL220" s="84"/>
      <c r="BM220" s="84">
        <f>(BL220*$E220*$F220*$G220*$M220*$BM$11)</f>
        <v>0</v>
      </c>
      <c r="BN220" s="84"/>
      <c r="BO220" s="85">
        <f>(BN220*$E220*$F220*$G220*$M220*$BO$11)</f>
        <v>0</v>
      </c>
      <c r="BP220" s="84"/>
      <c r="BQ220" s="84">
        <f>(BP220*$E220*$F220*$G220*$M220*$BQ$11)</f>
        <v>0</v>
      </c>
      <c r="BR220" s="84"/>
      <c r="BS220" s="84">
        <f>(BR220*$E220*$F220*$G220*$M220*$BS$11)</f>
        <v>0</v>
      </c>
      <c r="BT220" s="84"/>
      <c r="BU220" s="85">
        <f>(BT220*$E220*$F220*$G220*$M220*$BU$11)</f>
        <v>0</v>
      </c>
      <c r="BV220" s="84"/>
      <c r="BW220" s="89">
        <f>(BV220*$E220*$F220*$G220*$M220*$BW$11)</f>
        <v>0</v>
      </c>
      <c r="BX220" s="84"/>
      <c r="BY220" s="84">
        <f>(BX220*$E220*$F220*$G220*$L220*$BY$11)</f>
        <v>0</v>
      </c>
      <c r="BZ220" s="84"/>
      <c r="CA220" s="84">
        <f>(BZ220*$E220*$F220*$G220*$L220*$CA$11)</f>
        <v>0</v>
      </c>
      <c r="CB220" s="84"/>
      <c r="CC220" s="84">
        <f>(CB220*$E220*$F220*$G220*$L220*$CC$11)</f>
        <v>0</v>
      </c>
      <c r="CD220" s="84"/>
      <c r="CE220" s="84">
        <f>(CD220*$E220*$F220*$G220*$M220*$CE$11)</f>
        <v>0</v>
      </c>
      <c r="CF220" s="84"/>
      <c r="CG220" s="84"/>
      <c r="CH220" s="84"/>
      <c r="CI220" s="85">
        <f>(CH220*$E220*$F220*$G220*$L220*$CI$11)</f>
        <v>0</v>
      </c>
      <c r="CJ220" s="84"/>
      <c r="CK220" s="85">
        <f>(CJ220*$E220*$F220*$G220*$L220*$CK$11)</f>
        <v>0</v>
      </c>
      <c r="CL220" s="84"/>
      <c r="CM220" s="84">
        <f>(CL220*$E220*$F220*$G220*$L220*$CM$11)</f>
        <v>0</v>
      </c>
      <c r="CN220" s="84"/>
      <c r="CO220" s="84">
        <f>(CN220*$E220*$F220*$G220*$L220*$CO$11)</f>
        <v>0</v>
      </c>
      <c r="CP220" s="84"/>
      <c r="CQ220" s="84">
        <f>(CP220*$E220*$F220*$G220*$L220*$CQ$11)</f>
        <v>0</v>
      </c>
      <c r="CR220" s="84"/>
      <c r="CS220" s="84">
        <f>(CR220*$E220*$F220*$G220*$M220*$CS$11)</f>
        <v>0</v>
      </c>
      <c r="CT220" s="84"/>
      <c r="CU220" s="84">
        <f>(CT220*$E220*$F220*$G220*$M220*$CU$11)</f>
        <v>0</v>
      </c>
      <c r="CV220" s="84"/>
      <c r="CW220" s="84">
        <f>(CV220*$E220*$F220*$G220*$M220*$CW$11)</f>
        <v>0</v>
      </c>
      <c r="CX220" s="90"/>
      <c r="CY220" s="84">
        <f>(CX220*$E220*$F220*$G220*$M220*$CY$11)</f>
        <v>0</v>
      </c>
      <c r="CZ220" s="84"/>
      <c r="DA220" s="89"/>
      <c r="DB220" s="84"/>
      <c r="DC220" s="84">
        <f>(DB220*$E220*$F220*$G220*$M220*$DC$11)</f>
        <v>0</v>
      </c>
      <c r="DD220" s="91"/>
      <c r="DE220" s="84">
        <f>(DD220*$E220*$F220*$G220*$M220*$DE$11)</f>
        <v>0</v>
      </c>
      <c r="DF220" s="84"/>
      <c r="DG220" s="84">
        <f>(DF220*$E220*$F220*$G220*$M220*$DG$11)</f>
        <v>0</v>
      </c>
      <c r="DH220" s="84"/>
      <c r="DI220" s="84">
        <f>(DH220*$E220*$F220*$G220*$N220*$DI$11)</f>
        <v>0</v>
      </c>
      <c r="DJ220" s="84"/>
      <c r="DK220" s="92">
        <f>(DJ220*$E220*$F220*$G220*$O220*$DK$11)</f>
        <v>0</v>
      </c>
      <c r="DL220" s="89"/>
      <c r="DM220" s="89"/>
      <c r="DN220" s="85">
        <f t="shared" si="585"/>
        <v>0</v>
      </c>
      <c r="DO220" s="85">
        <f t="shared" si="586"/>
        <v>0</v>
      </c>
    </row>
    <row r="221" spans="1:119" ht="30" customHeight="1" x14ac:dyDescent="0.25">
      <c r="A221" s="73"/>
      <c r="B221" s="78">
        <v>189</v>
      </c>
      <c r="C221" s="107" t="s">
        <v>524</v>
      </c>
      <c r="D221" s="80" t="s">
        <v>525</v>
      </c>
      <c r="E221" s="74">
        <v>25969</v>
      </c>
      <c r="F221" s="100">
        <v>19.75</v>
      </c>
      <c r="G221" s="76">
        <v>1</v>
      </c>
      <c r="H221" s="77"/>
      <c r="I221" s="77"/>
      <c r="J221" s="77"/>
      <c r="K221" s="153"/>
      <c r="L221" s="150">
        <v>1.4</v>
      </c>
      <c r="M221" s="150">
        <v>1.68</v>
      </c>
      <c r="N221" s="150">
        <v>2.23</v>
      </c>
      <c r="O221" s="151">
        <v>2.57</v>
      </c>
      <c r="P221" s="84">
        <v>0</v>
      </c>
      <c r="Q221" s="84">
        <f>(P221*$E221*$F221*$G221*$L221*$Q$11)</f>
        <v>0</v>
      </c>
      <c r="R221" s="84"/>
      <c r="S221" s="84">
        <f>(R221*$E221*$F221*$G221*$L221*$S$11)</f>
        <v>0</v>
      </c>
      <c r="T221" s="84"/>
      <c r="U221" s="84">
        <f>(T221*$E221*$F221*$G221*$L221*$U$11)</f>
        <v>0</v>
      </c>
      <c r="V221" s="84"/>
      <c r="W221" s="85">
        <f>(V221*$E221*$F221*$G221*$L221*$W$11)</f>
        <v>0</v>
      </c>
      <c r="X221" s="84"/>
      <c r="Y221" s="84">
        <f>(X221*$E221*$F221*$G221*$L221*$Y$11)</f>
        <v>0</v>
      </c>
      <c r="Z221" s="84"/>
      <c r="AA221" s="84"/>
      <c r="AB221" s="84"/>
      <c r="AC221" s="84">
        <f>(AB221*$E221*$F221*$G221*$L221*$AC$11)</f>
        <v>0</v>
      </c>
      <c r="AD221" s="84"/>
      <c r="AE221" s="84"/>
      <c r="AF221" s="84"/>
      <c r="AG221" s="84">
        <f>(AF221*$E221*$F221*$G221*$L221*$AG$11)</f>
        <v>0</v>
      </c>
      <c r="AH221" s="84"/>
      <c r="AI221" s="84"/>
      <c r="AJ221" s="104"/>
      <c r="AK221" s="84">
        <f>(AJ221*$E221*$F221*$G221*$L221*$AK$11)</f>
        <v>0</v>
      </c>
      <c r="AL221" s="84"/>
      <c r="AM221" s="85">
        <f>(AL221*$E221*$F221*$G221*$L221*$AM$11)</f>
        <v>0</v>
      </c>
      <c r="AN221" s="84"/>
      <c r="AO221" s="84">
        <f>(AN221*$E221*$F221*$G221*$L221*$AO$11)</f>
        <v>0</v>
      </c>
      <c r="AP221" s="84"/>
      <c r="AQ221" s="84">
        <f>(AP221*$E221*$F221*$G221*$M221*$AQ$11)</f>
        <v>0</v>
      </c>
      <c r="AR221" s="88"/>
      <c r="AS221" s="84">
        <f>(AR221*$E221*$F221*$G221*$M221*$AS$11)</f>
        <v>0</v>
      </c>
      <c r="AT221" s="84"/>
      <c r="AU221" s="89">
        <f>(AT221*$E221*$F221*$G221*$M221*$AU$11)</f>
        <v>0</v>
      </c>
      <c r="AV221" s="84"/>
      <c r="AW221" s="84">
        <f>(AV221*$E221*$F221*$G221*$L221*$AW$11)</f>
        <v>0</v>
      </c>
      <c r="AX221" s="84"/>
      <c r="AY221" s="84">
        <f>(AX221*$E221*$F221*$G221*$L221*$AY$11)</f>
        <v>0</v>
      </c>
      <c r="AZ221" s="84"/>
      <c r="BA221" s="84">
        <f>(AZ221*$E221*$F221*$G221*$L221*$BA$11)</f>
        <v>0</v>
      </c>
      <c r="BB221" s="84"/>
      <c r="BC221" s="84">
        <f>(BB221*$E221*$F221*$G221*$L221*$BC$11)</f>
        <v>0</v>
      </c>
      <c r="BD221" s="84"/>
      <c r="BE221" s="85">
        <f>(BD221*$E221*$F221*$G221*$L221*$BE$11)</f>
        <v>0</v>
      </c>
      <c r="BF221" s="84"/>
      <c r="BG221" s="85">
        <f>(BF221*$E221*$F221*$G221*$L221*$BG$11)</f>
        <v>0</v>
      </c>
      <c r="BH221" s="84"/>
      <c r="BI221" s="84">
        <f>(BH221*$E221*$F221*$G221*$L221*$BI$11)</f>
        <v>0</v>
      </c>
      <c r="BJ221" s="84"/>
      <c r="BK221" s="84">
        <f>(BJ221*$E221*$F221*$G221*$M221*$BK$11)</f>
        <v>0</v>
      </c>
      <c r="BL221" s="84"/>
      <c r="BM221" s="84">
        <f>(BL221*$E221*$F221*$G221*$M221*$BM$11)</f>
        <v>0</v>
      </c>
      <c r="BN221" s="84"/>
      <c r="BO221" s="85">
        <f>(BN221*$E221*$F221*$G221*$M221*$BO$11)</f>
        <v>0</v>
      </c>
      <c r="BP221" s="84"/>
      <c r="BQ221" s="84">
        <f>(BP221*$E221*$F221*$G221*$M221*$BQ$11)</f>
        <v>0</v>
      </c>
      <c r="BR221" s="84"/>
      <c r="BS221" s="84">
        <f>(BR221*$E221*$F221*$G221*$M221*$BS$11)</f>
        <v>0</v>
      </c>
      <c r="BT221" s="84"/>
      <c r="BU221" s="85">
        <f>(BT221*$E221*$F221*$G221*$M221*$BU$11)</f>
        <v>0</v>
      </c>
      <c r="BV221" s="84"/>
      <c r="BW221" s="89">
        <f>(BV221*$E221*$F221*$G221*$M221*$BW$11)</f>
        <v>0</v>
      </c>
      <c r="BX221" s="84"/>
      <c r="BY221" s="84">
        <f>(BX221*$E221*$F221*$G221*$L221*$BY$11)</f>
        <v>0</v>
      </c>
      <c r="BZ221" s="84"/>
      <c r="CA221" s="84">
        <f>(BZ221*$E221*$F221*$G221*$L221*$CA$11)</f>
        <v>0</v>
      </c>
      <c r="CB221" s="84"/>
      <c r="CC221" s="84">
        <f>(CB221*$E221*$F221*$G221*$L221*$CC$11)</f>
        <v>0</v>
      </c>
      <c r="CD221" s="84"/>
      <c r="CE221" s="84">
        <f>(CD221*$E221*$F221*$G221*$M221*$CE$11)</f>
        <v>0</v>
      </c>
      <c r="CF221" s="84"/>
      <c r="CG221" s="84"/>
      <c r="CH221" s="84"/>
      <c r="CI221" s="85">
        <f>(CH221*$E221*$F221*$G221*$L221*$CI$11)</f>
        <v>0</v>
      </c>
      <c r="CJ221" s="84"/>
      <c r="CK221" s="85">
        <f>(CJ221*$E221*$F221*$G221*$L221*$CK$11)</f>
        <v>0</v>
      </c>
      <c r="CL221" s="84"/>
      <c r="CM221" s="84">
        <f>(CL221*$E221*$F221*$G221*$L221*$CM$11)</f>
        <v>0</v>
      </c>
      <c r="CN221" s="84"/>
      <c r="CO221" s="84">
        <f>(CN221*$E221*$F221*$G221*$L221*$CO$11)</f>
        <v>0</v>
      </c>
      <c r="CP221" s="84"/>
      <c r="CQ221" s="84">
        <f>(CP221*$E221*$F221*$G221*$L221*$CQ$11)</f>
        <v>0</v>
      </c>
      <c r="CR221" s="84"/>
      <c r="CS221" s="84">
        <f>(CR221*$E221*$F221*$G221*$M221*$CS$11)</f>
        <v>0</v>
      </c>
      <c r="CT221" s="84"/>
      <c r="CU221" s="84">
        <f>(CT221*$E221*$F221*$G221*$M221*$CU$11)</f>
        <v>0</v>
      </c>
      <c r="CV221" s="84"/>
      <c r="CW221" s="84">
        <f>(CV221*$E221*$F221*$G221*$M221*$CW$11)</f>
        <v>0</v>
      </c>
      <c r="CX221" s="90"/>
      <c r="CY221" s="84">
        <f>(CX221*$E221*$F221*$G221*$M221*$CY$11)</f>
        <v>0</v>
      </c>
      <c r="CZ221" s="84"/>
      <c r="DA221" s="89"/>
      <c r="DB221" s="84"/>
      <c r="DC221" s="84">
        <f>(DB221*$E221*$F221*$G221*$M221*$DC$11)</f>
        <v>0</v>
      </c>
      <c r="DD221" s="91"/>
      <c r="DE221" s="84">
        <f>(DD221*$E221*$F221*$G221*$M221*$DE$11)</f>
        <v>0</v>
      </c>
      <c r="DF221" s="84"/>
      <c r="DG221" s="84">
        <f>(DF221*$E221*$F221*$G221*$M221*$DG$11)</f>
        <v>0</v>
      </c>
      <c r="DH221" s="84"/>
      <c r="DI221" s="84">
        <f>(DH221*$E221*$F221*$G221*$N221*$DI$11)</f>
        <v>0</v>
      </c>
      <c r="DJ221" s="84"/>
      <c r="DK221" s="92">
        <f>(DJ221*$E221*$F221*$G221*$O221*$DK$11)</f>
        <v>0</v>
      </c>
      <c r="DL221" s="89"/>
      <c r="DM221" s="89"/>
      <c r="DN221" s="85">
        <f t="shared" si="585"/>
        <v>0</v>
      </c>
      <c r="DO221" s="85">
        <f t="shared" si="586"/>
        <v>0</v>
      </c>
    </row>
    <row r="222" spans="1:119" ht="30" customHeight="1" x14ac:dyDescent="0.25">
      <c r="A222" s="73"/>
      <c r="B222" s="78">
        <v>190</v>
      </c>
      <c r="C222" s="79" t="s">
        <v>526</v>
      </c>
      <c r="D222" s="154" t="s">
        <v>527</v>
      </c>
      <c r="E222" s="74">
        <v>25969</v>
      </c>
      <c r="F222" s="152">
        <v>21.02</v>
      </c>
      <c r="G222" s="76">
        <v>1</v>
      </c>
      <c r="H222" s="77"/>
      <c r="I222" s="77"/>
      <c r="J222" s="77"/>
      <c r="K222" s="98">
        <v>0.62439999999999996</v>
      </c>
      <c r="L222" s="150">
        <v>1.4</v>
      </c>
      <c r="M222" s="150">
        <v>1.68</v>
      </c>
      <c r="N222" s="150">
        <v>2.23</v>
      </c>
      <c r="O222" s="151">
        <v>2.57</v>
      </c>
      <c r="P222" s="84">
        <v>1</v>
      </c>
      <c r="Q222" s="99">
        <f t="shared" ref="Q222:Q241" si="615">(P222*$E222*$F222*((1-$K222)+$K222*$L222*$Q$11*$G222))</f>
        <v>729922.09689487994</v>
      </c>
      <c r="R222" s="84"/>
      <c r="S222" s="99">
        <f t="shared" ref="S222:S241" si="616">(R222*$E222*$F222*((1-$K222)+$K222*$L222*$S$11*$G222))</f>
        <v>0</v>
      </c>
      <c r="T222" s="99"/>
      <c r="U222" s="99">
        <f>(T222*$E222*$F222*((1-$K222)+$K222*$L222*U$11*$G222))</f>
        <v>0</v>
      </c>
      <c r="V222" s="84"/>
      <c r="W222" s="99">
        <f t="shared" ref="W222:W241" si="617">(V222*$E222*$F222*((1-$K222)+$K222*$L222*$W$11*$G222))</f>
        <v>0</v>
      </c>
      <c r="X222" s="84"/>
      <c r="Y222" s="99">
        <f t="shared" ref="Y222:Y241" si="618">(X222*$E222*$F222*((1-$K222)+$K222*$L222*$Y$11*$G222))</f>
        <v>0</v>
      </c>
      <c r="Z222" s="99"/>
      <c r="AA222" s="99"/>
      <c r="AB222" s="84"/>
      <c r="AC222" s="99">
        <f t="shared" ref="AC222:AC241" si="619">(AB222*$E222*$F222*((1-$K222)+$K222*$L222*$AC$11*$G222))</f>
        <v>0</v>
      </c>
      <c r="AD222" s="84"/>
      <c r="AE222" s="84"/>
      <c r="AF222" s="84"/>
      <c r="AG222" s="99">
        <f>(AF222*$E222*$F222*((1-$K222)+$K222*$L222*AG$11*$G222))</f>
        <v>0</v>
      </c>
      <c r="AH222" s="84"/>
      <c r="AI222" s="84"/>
      <c r="AJ222" s="104"/>
      <c r="AK222" s="99">
        <f>(AJ222*$E222*$F222*((1-$K222)+$K222*$G222*AK$11*$L222))</f>
        <v>0</v>
      </c>
      <c r="AL222" s="84"/>
      <c r="AM222" s="99">
        <f>(AL222*$E222*$F222*((1-$K222)+$K222*$G222*AM$11*$L222))</f>
        <v>0</v>
      </c>
      <c r="AN222" s="84"/>
      <c r="AO222" s="99">
        <f>(AN222*$E222*$F222*((1-$K222)+$K222*$G222*AO$11*$L222))</f>
        <v>0</v>
      </c>
      <c r="AP222" s="84"/>
      <c r="AQ222" s="99">
        <f>(AP222*$E222*$F222*((1-$K222)+$K222*$G222*AQ$11*$M222))</f>
        <v>0</v>
      </c>
      <c r="AR222" s="88"/>
      <c r="AS222" s="99">
        <f t="shared" ref="AS222:AS241" si="620">(AR222*$E222*$F222*((1-$K222)+$K222*$M222*$AS$11*G222))</f>
        <v>0</v>
      </c>
      <c r="AT222" s="84"/>
      <c r="AU222" s="99">
        <f>(AT222*$E222*$F222*((1-$K222)+$K222*$G222*AU$11*$M222))</f>
        <v>0</v>
      </c>
      <c r="AV222" s="84"/>
      <c r="AW222" s="84"/>
      <c r="AX222" s="84"/>
      <c r="AY222" s="84"/>
      <c r="AZ222" s="84"/>
      <c r="BA222" s="84"/>
      <c r="BB222" s="84"/>
      <c r="BC222" s="84"/>
      <c r="BD222" s="84"/>
      <c r="BE222" s="84"/>
      <c r="BF222" s="84"/>
      <c r="BG222" s="84"/>
      <c r="BH222" s="84"/>
      <c r="BI222" s="84"/>
      <c r="BJ222" s="84"/>
      <c r="BK222" s="84"/>
      <c r="BL222" s="84"/>
      <c r="BM222" s="84"/>
      <c r="BN222" s="84"/>
      <c r="BO222" s="84"/>
      <c r="BP222" s="84"/>
      <c r="BQ222" s="84"/>
      <c r="BR222" s="84"/>
      <c r="BS222" s="84"/>
      <c r="BT222" s="84"/>
      <c r="BU222" s="84"/>
      <c r="BV222" s="84"/>
      <c r="BW222" s="89"/>
      <c r="BX222" s="84"/>
      <c r="BY222" s="84"/>
      <c r="BZ222" s="84"/>
      <c r="CA222" s="84"/>
      <c r="CB222" s="84"/>
      <c r="CC222" s="84"/>
      <c r="CD222" s="84"/>
      <c r="CE222" s="84"/>
      <c r="CF222" s="84"/>
      <c r="CG222" s="84"/>
      <c r="CH222" s="84"/>
      <c r="CI222" s="84"/>
      <c r="CJ222" s="84"/>
      <c r="CK222" s="84"/>
      <c r="CL222" s="84"/>
      <c r="CM222" s="84"/>
      <c r="CN222" s="84"/>
      <c r="CO222" s="84"/>
      <c r="CP222" s="84"/>
      <c r="CQ222" s="84"/>
      <c r="CR222" s="84"/>
      <c r="CS222" s="84"/>
      <c r="CT222" s="84"/>
      <c r="CU222" s="84"/>
      <c r="CV222" s="84"/>
      <c r="CW222" s="84"/>
      <c r="CX222" s="90"/>
      <c r="CY222" s="84"/>
      <c r="CZ222" s="84"/>
      <c r="DA222" s="89"/>
      <c r="DB222" s="84"/>
      <c r="DC222" s="84"/>
      <c r="DD222" s="91"/>
      <c r="DE222" s="84"/>
      <c r="DF222" s="84"/>
      <c r="DG222" s="99">
        <f>(DF222*$E222*$F222*((1-$K222)+$K222*$G222*DG$11*$M222))</f>
        <v>0</v>
      </c>
      <c r="DH222" s="84"/>
      <c r="DI222" s="84"/>
      <c r="DJ222" s="84"/>
      <c r="DK222" s="89"/>
      <c r="DL222" s="89"/>
      <c r="DM222" s="89"/>
      <c r="DN222" s="85">
        <f t="shared" si="585"/>
        <v>1</v>
      </c>
      <c r="DO222" s="85">
        <f t="shared" si="586"/>
        <v>729922.09689487994</v>
      </c>
    </row>
    <row r="223" spans="1:119" ht="45" customHeight="1" x14ac:dyDescent="0.25">
      <c r="A223" s="73"/>
      <c r="B223" s="78">
        <v>191</v>
      </c>
      <c r="C223" s="189" t="s">
        <v>528</v>
      </c>
      <c r="D223" s="155" t="s">
        <v>529</v>
      </c>
      <c r="E223" s="74">
        <v>25969</v>
      </c>
      <c r="F223" s="152">
        <v>0.38</v>
      </c>
      <c r="G223" s="76">
        <v>1</v>
      </c>
      <c r="H223" s="77"/>
      <c r="I223" s="77"/>
      <c r="J223" s="77"/>
      <c r="K223" s="98">
        <v>0.57989999999999997</v>
      </c>
      <c r="L223" s="82">
        <v>1.4</v>
      </c>
      <c r="M223" s="82">
        <v>1.68</v>
      </c>
      <c r="N223" s="82">
        <v>2.23</v>
      </c>
      <c r="O223" s="83">
        <v>2.57</v>
      </c>
      <c r="P223" s="84">
        <v>0</v>
      </c>
      <c r="Q223" s="99">
        <f t="shared" si="615"/>
        <v>0</v>
      </c>
      <c r="R223" s="99"/>
      <c r="S223" s="99">
        <f t="shared" si="616"/>
        <v>0</v>
      </c>
      <c r="T223" s="99"/>
      <c r="U223" s="99">
        <f>(T223*$E223*$F223*((1-$K223)+$K223*$L223*U$11*$G223))</f>
        <v>0</v>
      </c>
      <c r="V223" s="84"/>
      <c r="W223" s="99">
        <f t="shared" si="617"/>
        <v>0</v>
      </c>
      <c r="X223" s="84">
        <v>410</v>
      </c>
      <c r="Y223" s="99">
        <f t="shared" si="618"/>
        <v>6298377.9942207998</v>
      </c>
      <c r="Z223" s="99"/>
      <c r="AA223" s="99"/>
      <c r="AB223" s="84"/>
      <c r="AC223" s="99">
        <f t="shared" si="619"/>
        <v>0</v>
      </c>
      <c r="AD223" s="84"/>
      <c r="AE223" s="84"/>
      <c r="AF223" s="84"/>
      <c r="AG223" s="99">
        <f t="shared" ref="AG223:AG241" si="621">(AF223*$E223*$F223*((1-$K223)+$K223*$L223*AG$11*$G223))</f>
        <v>0</v>
      </c>
      <c r="AH223" s="84"/>
      <c r="AI223" s="84"/>
      <c r="AJ223" s="104"/>
      <c r="AK223" s="99">
        <f t="shared" ref="AK223:AK241" si="622">(AJ223*$E223*$F223*((1-$K223)+$K223*$G223*AK$11*$L223))</f>
        <v>0</v>
      </c>
      <c r="AL223" s="84"/>
      <c r="AM223" s="99">
        <f t="shared" ref="AM223:AM241" si="623">(AL223*$E223*$F223*((1-$K223)+$K223*$G223*AM$11*$L223))</f>
        <v>0</v>
      </c>
      <c r="AN223" s="84"/>
      <c r="AO223" s="99">
        <f t="shared" ref="AO223:AO241" si="624">(AN223*$E223*$F223*((1-$K223)+$K223*$G223*AO$11*$L223))</f>
        <v>0</v>
      </c>
      <c r="AP223" s="84"/>
      <c r="AQ223" s="99">
        <f>(AP223*$E223*$F223*((1-$K223)+$K223*$G223*AQ$11*$M223))</f>
        <v>0</v>
      </c>
      <c r="AR223" s="90">
        <v>281</v>
      </c>
      <c r="AS223" s="99">
        <f t="shared" si="620"/>
        <v>4947046.928531535</v>
      </c>
      <c r="AT223" s="84"/>
      <c r="AU223" s="99">
        <f>(AT223*$E223*$F223*((1-$K223)+$K223*$G223*AU$11*$M223))</f>
        <v>0</v>
      </c>
      <c r="AV223" s="84"/>
      <c r="AW223" s="84"/>
      <c r="AX223" s="84">
        <v>0</v>
      </c>
      <c r="AY223" s="84"/>
      <c r="AZ223" s="84"/>
      <c r="BA223" s="84"/>
      <c r="BB223" s="84"/>
      <c r="BC223" s="84"/>
      <c r="BD223" s="84"/>
      <c r="BE223" s="84"/>
      <c r="BF223" s="84"/>
      <c r="BG223" s="84"/>
      <c r="BH223" s="84"/>
      <c r="BI223" s="84"/>
      <c r="BJ223" s="84"/>
      <c r="BK223" s="84"/>
      <c r="BL223" s="84"/>
      <c r="BM223" s="84"/>
      <c r="BN223" s="84"/>
      <c r="BO223" s="84"/>
      <c r="BP223" s="84"/>
      <c r="BQ223" s="84"/>
      <c r="BR223" s="84"/>
      <c r="BS223" s="99">
        <f t="shared" ref="BS223:BS224" si="625">(BR223*$E223*$F223*((1-$K223)+$K223*$G223*BS$11*$M223))</f>
        <v>0</v>
      </c>
      <c r="BT223" s="84"/>
      <c r="BU223" s="84"/>
      <c r="BV223" s="84"/>
      <c r="BW223" s="89"/>
      <c r="BX223" s="84"/>
      <c r="BY223" s="84"/>
      <c r="BZ223" s="84"/>
      <c r="CA223" s="84"/>
      <c r="CB223" s="84"/>
      <c r="CC223" s="84"/>
      <c r="CD223" s="84"/>
      <c r="CE223" s="99">
        <f>(CD223*$E223*$F223*((1-$K223)+$K223*$G223*CE$11*$M223))</f>
        <v>0</v>
      </c>
      <c r="CF223" s="84"/>
      <c r="CG223" s="84"/>
      <c r="CH223" s="84"/>
      <c r="CI223" s="84"/>
      <c r="CJ223" s="84"/>
      <c r="CK223" s="84"/>
      <c r="CL223" s="84"/>
      <c r="CM223" s="84"/>
      <c r="CN223" s="84"/>
      <c r="CO223" s="84"/>
      <c r="CP223" s="84"/>
      <c r="CQ223" s="84"/>
      <c r="CR223" s="84"/>
      <c r="CS223" s="99">
        <f>(CR223*$E223*$F223*((1-$K223)+$K223*$G223*CS$11*$M223))</f>
        <v>0</v>
      </c>
      <c r="CT223" s="84"/>
      <c r="CU223" s="99">
        <f>(CT223*$E223*$F223*((1-$K223)+$K223*$G223*CU$11*$M223))</f>
        <v>0</v>
      </c>
      <c r="CV223" s="84"/>
      <c r="CW223" s="84"/>
      <c r="CX223" s="90"/>
      <c r="CY223" s="84"/>
      <c r="CZ223" s="84"/>
      <c r="DA223" s="89"/>
      <c r="DB223" s="84"/>
      <c r="DC223" s="84"/>
      <c r="DD223" s="91"/>
      <c r="DE223" s="84"/>
      <c r="DF223" s="84"/>
      <c r="DG223" s="99">
        <f t="shared" ref="DG223:DG241" si="626">(DF223*$E223*$F223*((1-$K223)+$K223*$G223*DG$11*$M223))</f>
        <v>0</v>
      </c>
      <c r="DH223" s="84"/>
      <c r="DI223" s="99">
        <f>(DH223*$E223*$F223*((1-$K223)+$K223*$G223*DI$11*$N223))</f>
        <v>0</v>
      </c>
      <c r="DJ223" s="84"/>
      <c r="DK223" s="89"/>
      <c r="DL223" s="89"/>
      <c r="DM223" s="89"/>
      <c r="DN223" s="85">
        <f t="shared" si="585"/>
        <v>691</v>
      </c>
      <c r="DO223" s="85">
        <f t="shared" si="586"/>
        <v>11245424.922752336</v>
      </c>
    </row>
    <row r="224" spans="1:119" ht="45" customHeight="1" x14ac:dyDescent="0.25">
      <c r="A224" s="73"/>
      <c r="B224" s="78">
        <v>192</v>
      </c>
      <c r="C224" s="189" t="s">
        <v>530</v>
      </c>
      <c r="D224" s="109" t="s">
        <v>531</v>
      </c>
      <c r="E224" s="74">
        <v>25969</v>
      </c>
      <c r="F224" s="152">
        <v>0.79</v>
      </c>
      <c r="G224" s="76">
        <v>1</v>
      </c>
      <c r="H224" s="77"/>
      <c r="I224" s="77"/>
      <c r="J224" s="77"/>
      <c r="K224" s="98">
        <v>0.37809999999999999</v>
      </c>
      <c r="L224" s="82">
        <v>1.4</v>
      </c>
      <c r="M224" s="82">
        <v>1.68</v>
      </c>
      <c r="N224" s="82">
        <v>2.23</v>
      </c>
      <c r="O224" s="83">
        <v>2.57</v>
      </c>
      <c r="P224" s="84">
        <v>0</v>
      </c>
      <c r="Q224" s="99">
        <f t="shared" si="615"/>
        <v>0</v>
      </c>
      <c r="R224" s="99"/>
      <c r="S224" s="99">
        <f t="shared" si="616"/>
        <v>0</v>
      </c>
      <c r="T224" s="99"/>
      <c r="U224" s="99">
        <f t="shared" ref="U224:U241" si="627">(T224*$E224*$F224*((1-$K224)+$K224*$L224*U$11*$G224))</f>
        <v>0</v>
      </c>
      <c r="V224" s="84"/>
      <c r="W224" s="99">
        <f t="shared" si="617"/>
        <v>0</v>
      </c>
      <c r="X224" s="84">
        <v>1000</v>
      </c>
      <c r="Y224" s="99">
        <f t="shared" si="618"/>
        <v>27962147.757759996</v>
      </c>
      <c r="Z224" s="99"/>
      <c r="AA224" s="99"/>
      <c r="AB224" s="84"/>
      <c r="AC224" s="99">
        <f t="shared" si="619"/>
        <v>0</v>
      </c>
      <c r="AD224" s="84"/>
      <c r="AE224" s="84"/>
      <c r="AF224" s="84"/>
      <c r="AG224" s="99">
        <f t="shared" si="621"/>
        <v>0</v>
      </c>
      <c r="AH224" s="84"/>
      <c r="AI224" s="84"/>
      <c r="AJ224" s="104"/>
      <c r="AK224" s="99">
        <f t="shared" si="622"/>
        <v>0</v>
      </c>
      <c r="AL224" s="84"/>
      <c r="AM224" s="99">
        <f t="shared" si="623"/>
        <v>0</v>
      </c>
      <c r="AN224" s="84"/>
      <c r="AO224" s="99">
        <f t="shared" si="624"/>
        <v>0</v>
      </c>
      <c r="AP224" s="84"/>
      <c r="AQ224" s="99">
        <f t="shared" ref="AQ224:AQ241" si="628">(AP224*$E224*$F224*((1-$K224)+$K224*$G224*AQ$11*$M224))</f>
        <v>0</v>
      </c>
      <c r="AR224" s="90">
        <v>230</v>
      </c>
      <c r="AS224" s="99">
        <f t="shared" si="620"/>
        <v>7130657.3803677587</v>
      </c>
      <c r="AT224" s="84"/>
      <c r="AU224" s="99">
        <f t="shared" ref="AU224:AU241" si="629">(AT224*$E224*$F224*((1-$K224)+$K224*$G224*AU$11*$M224))</f>
        <v>0</v>
      </c>
      <c r="AV224" s="84"/>
      <c r="AW224" s="84"/>
      <c r="AX224" s="84">
        <v>0</v>
      </c>
      <c r="AY224" s="84"/>
      <c r="AZ224" s="84"/>
      <c r="BA224" s="84"/>
      <c r="BB224" s="84"/>
      <c r="BC224" s="84"/>
      <c r="BD224" s="84"/>
      <c r="BE224" s="84"/>
      <c r="BF224" s="84"/>
      <c r="BG224" s="84"/>
      <c r="BH224" s="84"/>
      <c r="BI224" s="84"/>
      <c r="BJ224" s="84"/>
      <c r="BK224" s="84"/>
      <c r="BL224" s="84"/>
      <c r="BM224" s="84"/>
      <c r="BN224" s="84"/>
      <c r="BO224" s="84"/>
      <c r="BP224" s="84"/>
      <c r="BQ224" s="84"/>
      <c r="BR224" s="84"/>
      <c r="BS224" s="99">
        <f t="shared" si="625"/>
        <v>0</v>
      </c>
      <c r="BT224" s="84"/>
      <c r="BU224" s="84"/>
      <c r="BV224" s="84"/>
      <c r="BW224" s="89"/>
      <c r="BX224" s="84"/>
      <c r="BY224" s="84"/>
      <c r="BZ224" s="84"/>
      <c r="CA224" s="84"/>
      <c r="CB224" s="84"/>
      <c r="CC224" s="84"/>
      <c r="CD224" s="84"/>
      <c r="CE224" s="84"/>
      <c r="CF224" s="84"/>
      <c r="CG224" s="84"/>
      <c r="CH224" s="84"/>
      <c r="CI224" s="84"/>
      <c r="CJ224" s="84"/>
      <c r="CK224" s="84"/>
      <c r="CL224" s="84"/>
      <c r="CM224" s="84"/>
      <c r="CN224" s="84"/>
      <c r="CO224" s="84"/>
      <c r="CP224" s="84"/>
      <c r="CQ224" s="84"/>
      <c r="CR224" s="84"/>
      <c r="CS224" s="84"/>
      <c r="CT224" s="84"/>
      <c r="CU224" s="84"/>
      <c r="CV224" s="84"/>
      <c r="CW224" s="84"/>
      <c r="CX224" s="90"/>
      <c r="CY224" s="84"/>
      <c r="CZ224" s="84"/>
      <c r="DA224" s="89"/>
      <c r="DB224" s="84"/>
      <c r="DC224" s="84"/>
      <c r="DD224" s="91"/>
      <c r="DE224" s="84"/>
      <c r="DF224" s="84"/>
      <c r="DG224" s="99">
        <f t="shared" si="626"/>
        <v>0</v>
      </c>
      <c r="DH224" s="84"/>
      <c r="DI224" s="84"/>
      <c r="DJ224" s="84"/>
      <c r="DK224" s="89"/>
      <c r="DL224" s="89"/>
      <c r="DM224" s="89"/>
      <c r="DN224" s="85">
        <f t="shared" si="585"/>
        <v>1230</v>
      </c>
      <c r="DO224" s="85">
        <f t="shared" si="586"/>
        <v>35092805.138127752</v>
      </c>
    </row>
    <row r="225" spans="1:119" ht="45" customHeight="1" x14ac:dyDescent="0.25">
      <c r="A225" s="73"/>
      <c r="B225" s="78">
        <v>193</v>
      </c>
      <c r="C225" s="189" t="s">
        <v>532</v>
      </c>
      <c r="D225" s="109" t="s">
        <v>533</v>
      </c>
      <c r="E225" s="74">
        <v>25969</v>
      </c>
      <c r="F225" s="152">
        <v>1.0900000000000001</v>
      </c>
      <c r="G225" s="76">
        <v>1</v>
      </c>
      <c r="H225" s="77"/>
      <c r="I225" s="77"/>
      <c r="J225" s="77"/>
      <c r="K225" s="98">
        <v>0.2099</v>
      </c>
      <c r="L225" s="82">
        <v>1.4</v>
      </c>
      <c r="M225" s="82">
        <v>1.68</v>
      </c>
      <c r="N225" s="82">
        <v>2.23</v>
      </c>
      <c r="O225" s="83">
        <v>2.57</v>
      </c>
      <c r="P225" s="84">
        <v>0</v>
      </c>
      <c r="Q225" s="99">
        <f t="shared" si="615"/>
        <v>0</v>
      </c>
      <c r="R225" s="99"/>
      <c r="S225" s="99">
        <f t="shared" si="616"/>
        <v>0</v>
      </c>
      <c r="T225" s="99"/>
      <c r="U225" s="99">
        <f t="shared" si="627"/>
        <v>0</v>
      </c>
      <c r="V225" s="84"/>
      <c r="W225" s="99">
        <f t="shared" si="617"/>
        <v>0</v>
      </c>
      <c r="X225" s="84">
        <v>920</v>
      </c>
      <c r="Y225" s="99">
        <f t="shared" si="618"/>
        <v>31289222.576652803</v>
      </c>
      <c r="Z225" s="99"/>
      <c r="AA225" s="99"/>
      <c r="AB225" s="84"/>
      <c r="AC225" s="99">
        <f t="shared" si="619"/>
        <v>0</v>
      </c>
      <c r="AD225" s="84"/>
      <c r="AE225" s="84"/>
      <c r="AF225" s="84"/>
      <c r="AG225" s="99">
        <f t="shared" si="621"/>
        <v>0</v>
      </c>
      <c r="AH225" s="84"/>
      <c r="AI225" s="84"/>
      <c r="AJ225" s="104"/>
      <c r="AK225" s="99">
        <f t="shared" si="622"/>
        <v>0</v>
      </c>
      <c r="AL225" s="84"/>
      <c r="AM225" s="99">
        <f t="shared" si="623"/>
        <v>0</v>
      </c>
      <c r="AN225" s="84"/>
      <c r="AO225" s="99">
        <f t="shared" si="624"/>
        <v>0</v>
      </c>
      <c r="AP225" s="84"/>
      <c r="AQ225" s="99">
        <f t="shared" si="628"/>
        <v>0</v>
      </c>
      <c r="AR225" s="88">
        <v>513</v>
      </c>
      <c r="AS225" s="99">
        <f t="shared" si="620"/>
        <v>18641949.139670905</v>
      </c>
      <c r="AT225" s="84"/>
      <c r="AU225" s="99">
        <f t="shared" si="629"/>
        <v>0</v>
      </c>
      <c r="AV225" s="84"/>
      <c r="AW225" s="84"/>
      <c r="AX225" s="84">
        <v>0</v>
      </c>
      <c r="AY225" s="84"/>
      <c r="AZ225" s="84"/>
      <c r="BA225" s="84"/>
      <c r="BB225" s="84"/>
      <c r="BC225" s="84"/>
      <c r="BD225" s="84"/>
      <c r="BE225" s="84"/>
      <c r="BF225" s="84"/>
      <c r="BG225" s="84"/>
      <c r="BH225" s="84"/>
      <c r="BI225" s="84"/>
      <c r="BJ225" s="84"/>
      <c r="BK225" s="84"/>
      <c r="BL225" s="84"/>
      <c r="BM225" s="84"/>
      <c r="BN225" s="84"/>
      <c r="BO225" s="84"/>
      <c r="BP225" s="84"/>
      <c r="BQ225" s="84"/>
      <c r="BR225" s="84"/>
      <c r="BS225" s="84"/>
      <c r="BT225" s="84"/>
      <c r="BU225" s="84"/>
      <c r="BV225" s="84"/>
      <c r="BW225" s="89"/>
      <c r="BX225" s="84"/>
      <c r="BY225" s="84"/>
      <c r="BZ225" s="84"/>
      <c r="CA225" s="84"/>
      <c r="CB225" s="84"/>
      <c r="CC225" s="84"/>
      <c r="CD225" s="84"/>
      <c r="CE225" s="84"/>
      <c r="CF225" s="84"/>
      <c r="CG225" s="84"/>
      <c r="CH225" s="84"/>
      <c r="CI225" s="84"/>
      <c r="CJ225" s="84"/>
      <c r="CK225" s="84"/>
      <c r="CL225" s="84"/>
      <c r="CM225" s="84"/>
      <c r="CN225" s="84"/>
      <c r="CO225" s="84"/>
      <c r="CP225" s="84"/>
      <c r="CQ225" s="84"/>
      <c r="CR225" s="84"/>
      <c r="CS225" s="84"/>
      <c r="CT225" s="84"/>
      <c r="CU225" s="84"/>
      <c r="CV225" s="84"/>
      <c r="CW225" s="84"/>
      <c r="CX225" s="90"/>
      <c r="CY225" s="84"/>
      <c r="CZ225" s="84"/>
      <c r="DA225" s="89"/>
      <c r="DB225" s="84"/>
      <c r="DC225" s="84"/>
      <c r="DD225" s="91"/>
      <c r="DE225" s="84"/>
      <c r="DF225" s="84"/>
      <c r="DG225" s="99">
        <f t="shared" si="626"/>
        <v>0</v>
      </c>
      <c r="DH225" s="84"/>
      <c r="DI225" s="84"/>
      <c r="DJ225" s="84"/>
      <c r="DK225" s="89"/>
      <c r="DL225" s="89"/>
      <c r="DM225" s="89"/>
      <c r="DN225" s="85">
        <f t="shared" si="585"/>
        <v>1433</v>
      </c>
      <c r="DO225" s="85">
        <f t="shared" si="586"/>
        <v>49931171.716323704</v>
      </c>
    </row>
    <row r="226" spans="1:119" ht="45" customHeight="1" x14ac:dyDescent="0.25">
      <c r="A226" s="73"/>
      <c r="B226" s="78">
        <v>194</v>
      </c>
      <c r="C226" s="189" t="s">
        <v>534</v>
      </c>
      <c r="D226" s="109" t="s">
        <v>535</v>
      </c>
      <c r="E226" s="74">
        <v>25969</v>
      </c>
      <c r="F226" s="152">
        <v>1.45</v>
      </c>
      <c r="G226" s="76">
        <v>1</v>
      </c>
      <c r="H226" s="77"/>
      <c r="I226" s="77"/>
      <c r="J226" s="77"/>
      <c r="K226" s="98">
        <v>0.28999999999999998</v>
      </c>
      <c r="L226" s="82">
        <v>1.4</v>
      </c>
      <c r="M226" s="82">
        <v>1.68</v>
      </c>
      <c r="N226" s="82">
        <v>2.23</v>
      </c>
      <c r="O226" s="83">
        <v>2.57</v>
      </c>
      <c r="P226" s="84">
        <v>0</v>
      </c>
      <c r="Q226" s="99">
        <f t="shared" si="615"/>
        <v>0</v>
      </c>
      <c r="R226" s="99"/>
      <c r="S226" s="99">
        <f t="shared" si="616"/>
        <v>0</v>
      </c>
      <c r="T226" s="99"/>
      <c r="U226" s="99">
        <f t="shared" si="627"/>
        <v>0</v>
      </c>
      <c r="V226" s="84"/>
      <c r="W226" s="99">
        <f t="shared" si="617"/>
        <v>0</v>
      </c>
      <c r="X226" s="84">
        <v>40</v>
      </c>
      <c r="Y226" s="99">
        <f t="shared" si="618"/>
        <v>1925528.6368</v>
      </c>
      <c r="Z226" s="99"/>
      <c r="AA226" s="99"/>
      <c r="AB226" s="84"/>
      <c r="AC226" s="99">
        <f t="shared" si="619"/>
        <v>0</v>
      </c>
      <c r="AD226" s="84"/>
      <c r="AE226" s="84"/>
      <c r="AF226" s="84"/>
      <c r="AG226" s="99">
        <f t="shared" si="621"/>
        <v>0</v>
      </c>
      <c r="AH226" s="84"/>
      <c r="AI226" s="84"/>
      <c r="AJ226" s="104"/>
      <c r="AK226" s="99">
        <f t="shared" si="622"/>
        <v>0</v>
      </c>
      <c r="AL226" s="84"/>
      <c r="AM226" s="99">
        <f t="shared" si="623"/>
        <v>0</v>
      </c>
      <c r="AN226" s="84"/>
      <c r="AO226" s="99">
        <f t="shared" si="624"/>
        <v>0</v>
      </c>
      <c r="AP226" s="84"/>
      <c r="AQ226" s="99">
        <f t="shared" si="628"/>
        <v>0</v>
      </c>
      <c r="AR226" s="90">
        <v>27</v>
      </c>
      <c r="AS226" s="99">
        <f t="shared" si="620"/>
        <v>1415308.7341080001</v>
      </c>
      <c r="AT226" s="84"/>
      <c r="AU226" s="99">
        <f t="shared" si="629"/>
        <v>0</v>
      </c>
      <c r="AV226" s="84"/>
      <c r="AW226" s="84"/>
      <c r="AX226" s="84">
        <v>0</v>
      </c>
      <c r="AY226" s="84"/>
      <c r="AZ226" s="84"/>
      <c r="BA226" s="84"/>
      <c r="BB226" s="84"/>
      <c r="BC226" s="84"/>
      <c r="BD226" s="84"/>
      <c r="BE226" s="84"/>
      <c r="BF226" s="84"/>
      <c r="BG226" s="84"/>
      <c r="BH226" s="84"/>
      <c r="BI226" s="84"/>
      <c r="BJ226" s="84"/>
      <c r="BK226" s="84"/>
      <c r="BL226" s="84"/>
      <c r="BM226" s="84"/>
      <c r="BN226" s="84"/>
      <c r="BO226" s="84"/>
      <c r="BP226" s="84"/>
      <c r="BQ226" s="84"/>
      <c r="BR226" s="84"/>
      <c r="BS226" s="84"/>
      <c r="BT226" s="84"/>
      <c r="BU226" s="84"/>
      <c r="BV226" s="84"/>
      <c r="BW226" s="89"/>
      <c r="BX226" s="84"/>
      <c r="BY226" s="84"/>
      <c r="BZ226" s="84"/>
      <c r="CA226" s="84"/>
      <c r="CB226" s="84"/>
      <c r="CC226" s="84"/>
      <c r="CD226" s="84"/>
      <c r="CE226" s="84"/>
      <c r="CF226" s="84"/>
      <c r="CG226" s="84"/>
      <c r="CH226" s="84"/>
      <c r="CI226" s="84"/>
      <c r="CJ226" s="84"/>
      <c r="CK226" s="84"/>
      <c r="CL226" s="84"/>
      <c r="CM226" s="84"/>
      <c r="CN226" s="84"/>
      <c r="CO226" s="84"/>
      <c r="CP226" s="84"/>
      <c r="CQ226" s="84"/>
      <c r="CR226" s="84"/>
      <c r="CS226" s="84"/>
      <c r="CT226" s="84"/>
      <c r="CU226" s="84"/>
      <c r="CV226" s="84"/>
      <c r="CW226" s="84"/>
      <c r="CX226" s="90"/>
      <c r="CY226" s="84"/>
      <c r="CZ226" s="84"/>
      <c r="DA226" s="89"/>
      <c r="DB226" s="84"/>
      <c r="DC226" s="84"/>
      <c r="DD226" s="91"/>
      <c r="DE226" s="84"/>
      <c r="DF226" s="84"/>
      <c r="DG226" s="99">
        <f t="shared" si="626"/>
        <v>0</v>
      </c>
      <c r="DH226" s="84"/>
      <c r="DI226" s="84"/>
      <c r="DJ226" s="84"/>
      <c r="DK226" s="89"/>
      <c r="DL226" s="89"/>
      <c r="DM226" s="89"/>
      <c r="DN226" s="85">
        <f t="shared" si="585"/>
        <v>67</v>
      </c>
      <c r="DO226" s="85">
        <f t="shared" si="586"/>
        <v>3340837.370908</v>
      </c>
    </row>
    <row r="227" spans="1:119" ht="45" customHeight="1" x14ac:dyDescent="0.25">
      <c r="A227" s="73"/>
      <c r="B227" s="78">
        <v>195</v>
      </c>
      <c r="C227" s="189" t="s">
        <v>536</v>
      </c>
      <c r="D227" s="109" t="s">
        <v>537</v>
      </c>
      <c r="E227" s="74">
        <v>25969</v>
      </c>
      <c r="F227" s="152">
        <v>2.08</v>
      </c>
      <c r="G227" s="76">
        <v>1</v>
      </c>
      <c r="H227" s="77"/>
      <c r="I227" s="77"/>
      <c r="J227" s="77"/>
      <c r="K227" s="98">
        <v>0.25840000000000002</v>
      </c>
      <c r="L227" s="82">
        <v>1.4</v>
      </c>
      <c r="M227" s="82">
        <v>1.68</v>
      </c>
      <c r="N227" s="82">
        <v>2.23</v>
      </c>
      <c r="O227" s="83">
        <v>2.57</v>
      </c>
      <c r="P227" s="84">
        <v>0</v>
      </c>
      <c r="Q227" s="99">
        <f t="shared" si="615"/>
        <v>0</v>
      </c>
      <c r="R227" s="99"/>
      <c r="S227" s="99">
        <f t="shared" si="616"/>
        <v>0</v>
      </c>
      <c r="T227" s="99"/>
      <c r="U227" s="99">
        <f t="shared" si="627"/>
        <v>0</v>
      </c>
      <c r="V227" s="84"/>
      <c r="W227" s="99">
        <f t="shared" si="617"/>
        <v>0</v>
      </c>
      <c r="X227" s="84">
        <v>346</v>
      </c>
      <c r="Y227" s="99">
        <f t="shared" si="618"/>
        <v>23325529.779834885</v>
      </c>
      <c r="Z227" s="99"/>
      <c r="AA227" s="99"/>
      <c r="AB227" s="84"/>
      <c r="AC227" s="99">
        <f t="shared" si="619"/>
        <v>0</v>
      </c>
      <c r="AD227" s="84"/>
      <c r="AE227" s="84"/>
      <c r="AF227" s="84"/>
      <c r="AG227" s="99">
        <f t="shared" si="621"/>
        <v>0</v>
      </c>
      <c r="AH227" s="84"/>
      <c r="AI227" s="84"/>
      <c r="AJ227" s="104"/>
      <c r="AK227" s="99">
        <f t="shared" si="622"/>
        <v>0</v>
      </c>
      <c r="AL227" s="84"/>
      <c r="AM227" s="99">
        <f t="shared" si="623"/>
        <v>0</v>
      </c>
      <c r="AN227" s="84"/>
      <c r="AO227" s="99">
        <f t="shared" si="624"/>
        <v>0</v>
      </c>
      <c r="AP227" s="84"/>
      <c r="AQ227" s="99">
        <f t="shared" si="628"/>
        <v>0</v>
      </c>
      <c r="AR227" s="90">
        <v>257</v>
      </c>
      <c r="AS227" s="99">
        <f t="shared" si="620"/>
        <v>18731755.768906754</v>
      </c>
      <c r="AT227" s="84"/>
      <c r="AU227" s="99">
        <f t="shared" si="629"/>
        <v>0</v>
      </c>
      <c r="AV227" s="84"/>
      <c r="AW227" s="84"/>
      <c r="AX227" s="84">
        <v>0</v>
      </c>
      <c r="AY227" s="84"/>
      <c r="AZ227" s="84"/>
      <c r="BA227" s="84"/>
      <c r="BB227" s="84"/>
      <c r="BC227" s="84"/>
      <c r="BD227" s="84"/>
      <c r="BE227" s="84"/>
      <c r="BF227" s="84"/>
      <c r="BG227" s="84"/>
      <c r="BH227" s="84"/>
      <c r="BI227" s="84"/>
      <c r="BJ227" s="84"/>
      <c r="BK227" s="84"/>
      <c r="BL227" s="84"/>
      <c r="BM227" s="84"/>
      <c r="BN227" s="84"/>
      <c r="BO227" s="84"/>
      <c r="BP227" s="84"/>
      <c r="BQ227" s="84"/>
      <c r="BR227" s="84"/>
      <c r="BS227" s="84"/>
      <c r="BT227" s="84"/>
      <c r="BU227" s="84"/>
      <c r="BV227" s="84"/>
      <c r="BW227" s="89"/>
      <c r="BX227" s="84"/>
      <c r="BY227" s="84"/>
      <c r="BZ227" s="84"/>
      <c r="CA227" s="84"/>
      <c r="CB227" s="84"/>
      <c r="CC227" s="84"/>
      <c r="CD227" s="84"/>
      <c r="CE227" s="84"/>
      <c r="CF227" s="84"/>
      <c r="CG227" s="84"/>
      <c r="CH227" s="84"/>
      <c r="CI227" s="84"/>
      <c r="CJ227" s="84"/>
      <c r="CK227" s="84"/>
      <c r="CL227" s="84"/>
      <c r="CM227" s="84"/>
      <c r="CN227" s="84"/>
      <c r="CO227" s="84"/>
      <c r="CP227" s="84"/>
      <c r="CQ227" s="84"/>
      <c r="CR227" s="84"/>
      <c r="CS227" s="84"/>
      <c r="CT227" s="84"/>
      <c r="CU227" s="84"/>
      <c r="CV227" s="84"/>
      <c r="CW227" s="84"/>
      <c r="CX227" s="90"/>
      <c r="CY227" s="84"/>
      <c r="CZ227" s="84"/>
      <c r="DA227" s="89"/>
      <c r="DB227" s="84"/>
      <c r="DC227" s="84"/>
      <c r="DD227" s="91"/>
      <c r="DE227" s="84"/>
      <c r="DF227" s="84"/>
      <c r="DG227" s="99">
        <f t="shared" si="626"/>
        <v>0</v>
      </c>
      <c r="DH227" s="84"/>
      <c r="DI227" s="84"/>
      <c r="DJ227" s="84"/>
      <c r="DK227" s="89"/>
      <c r="DL227" s="89"/>
      <c r="DM227" s="89"/>
      <c r="DN227" s="85">
        <f t="shared" ref="DN227:DN241" si="630">SUM(P227,R227,T227,V227,X227,Z227,AB227,AD227,AF227,AH227,AJ227,AL227,AR227,AV227,AX227,CB227,AN227,BB227,BD227,BF227,CP227,BH227,BJ227,AP227,BN227,AT227,CR227,BP227,CT227,BR227,BT227,BV227,CD227,BX227,BZ227,CF227,CH227,CJ227,CL227,CN227,CV227,CX227,BL227,AZ227,CZ227,DB227,DD227,DF227,DH227,DJ227,DL227)</f>
        <v>603</v>
      </c>
      <c r="DO227" s="85">
        <f t="shared" ref="DO227:DO241" si="631">SUM(Q227,S227,U227,W227,Y227,AA227,AC227,AE227,AG227,AI227,AK227,AM227,AS227,AW227,AY227,CC227,AO227,BC227,BE227,BG227,CQ227,BI227,BK227,AQ227,BO227,AU227,CS227,BQ227,CU227,BS227,BU227,BW227,CE227,BY227,CA227,CG227,CI227,CK227,CM227,CO227,CW227,CY227,BM227,BA227,DA227,DC227,DE227,DG227,DI227,DK227,DM227)</f>
        <v>42057285.548741639</v>
      </c>
    </row>
    <row r="228" spans="1:119" ht="45" customHeight="1" x14ac:dyDescent="0.25">
      <c r="A228" s="73"/>
      <c r="B228" s="78">
        <v>196</v>
      </c>
      <c r="C228" s="189" t="s">
        <v>538</v>
      </c>
      <c r="D228" s="109" t="s">
        <v>539</v>
      </c>
      <c r="E228" s="74">
        <v>25969</v>
      </c>
      <c r="F228" s="152">
        <v>2.4900000000000002</v>
      </c>
      <c r="G228" s="76">
        <v>1</v>
      </c>
      <c r="H228" s="77"/>
      <c r="I228" s="77"/>
      <c r="J228" s="77"/>
      <c r="K228" s="98">
        <v>8.6499999999999994E-2</v>
      </c>
      <c r="L228" s="82">
        <v>1.4</v>
      </c>
      <c r="M228" s="82">
        <v>1.68</v>
      </c>
      <c r="N228" s="82">
        <v>2.23</v>
      </c>
      <c r="O228" s="83">
        <v>2.57</v>
      </c>
      <c r="P228" s="84">
        <v>0</v>
      </c>
      <c r="Q228" s="99">
        <f t="shared" si="615"/>
        <v>0</v>
      </c>
      <c r="R228" s="99"/>
      <c r="S228" s="99">
        <f t="shared" si="616"/>
        <v>0</v>
      </c>
      <c r="T228" s="99"/>
      <c r="U228" s="99">
        <f t="shared" si="627"/>
        <v>0</v>
      </c>
      <c r="V228" s="84"/>
      <c r="W228" s="99">
        <f t="shared" si="617"/>
        <v>0</v>
      </c>
      <c r="X228" s="84">
        <v>400</v>
      </c>
      <c r="Y228" s="99">
        <f t="shared" si="618"/>
        <v>28012963.896960005</v>
      </c>
      <c r="Z228" s="99"/>
      <c r="AA228" s="99"/>
      <c r="AB228" s="84"/>
      <c r="AC228" s="99">
        <f t="shared" si="619"/>
        <v>0</v>
      </c>
      <c r="AD228" s="84"/>
      <c r="AE228" s="84"/>
      <c r="AF228" s="84"/>
      <c r="AG228" s="99">
        <f t="shared" si="621"/>
        <v>0</v>
      </c>
      <c r="AH228" s="84"/>
      <c r="AI228" s="84"/>
      <c r="AJ228" s="104"/>
      <c r="AK228" s="99">
        <f t="shared" si="622"/>
        <v>0</v>
      </c>
      <c r="AL228" s="84"/>
      <c r="AM228" s="99">
        <f t="shared" si="623"/>
        <v>0</v>
      </c>
      <c r="AN228" s="84"/>
      <c r="AO228" s="99">
        <f t="shared" si="624"/>
        <v>0</v>
      </c>
      <c r="AP228" s="84"/>
      <c r="AQ228" s="99">
        <f t="shared" si="628"/>
        <v>0</v>
      </c>
      <c r="AR228" s="90">
        <v>74</v>
      </c>
      <c r="AS228" s="99">
        <f t="shared" si="620"/>
        <v>5344649.7264871197</v>
      </c>
      <c r="AT228" s="84"/>
      <c r="AU228" s="99">
        <f t="shared" si="629"/>
        <v>0</v>
      </c>
      <c r="AV228" s="84"/>
      <c r="AW228" s="84"/>
      <c r="AX228" s="84">
        <v>0</v>
      </c>
      <c r="AY228" s="84"/>
      <c r="AZ228" s="84"/>
      <c r="BA228" s="84"/>
      <c r="BB228" s="84"/>
      <c r="BC228" s="84"/>
      <c r="BD228" s="84"/>
      <c r="BE228" s="84"/>
      <c r="BF228" s="84"/>
      <c r="BG228" s="84"/>
      <c r="BH228" s="84"/>
      <c r="BI228" s="84"/>
      <c r="BJ228" s="84"/>
      <c r="BK228" s="84"/>
      <c r="BL228" s="84"/>
      <c r="BM228" s="84"/>
      <c r="BN228" s="84"/>
      <c r="BO228" s="84"/>
      <c r="BP228" s="84"/>
      <c r="BQ228" s="84"/>
      <c r="BR228" s="84"/>
      <c r="BS228" s="84"/>
      <c r="BT228" s="84"/>
      <c r="BU228" s="84"/>
      <c r="BV228" s="84"/>
      <c r="BW228" s="89"/>
      <c r="BX228" s="84"/>
      <c r="BY228" s="84"/>
      <c r="BZ228" s="84"/>
      <c r="CA228" s="84"/>
      <c r="CB228" s="84"/>
      <c r="CC228" s="84"/>
      <c r="CD228" s="84"/>
      <c r="CE228" s="84"/>
      <c r="CF228" s="84"/>
      <c r="CG228" s="84"/>
      <c r="CH228" s="84"/>
      <c r="CI228" s="84"/>
      <c r="CJ228" s="84"/>
      <c r="CK228" s="84"/>
      <c r="CL228" s="84"/>
      <c r="CM228" s="84"/>
      <c r="CN228" s="84"/>
      <c r="CO228" s="84"/>
      <c r="CP228" s="84"/>
      <c r="CQ228" s="84"/>
      <c r="CR228" s="84"/>
      <c r="CS228" s="84"/>
      <c r="CT228" s="84"/>
      <c r="CU228" s="84"/>
      <c r="CV228" s="84"/>
      <c r="CW228" s="84"/>
      <c r="CX228" s="90"/>
      <c r="CY228" s="84"/>
      <c r="CZ228" s="84"/>
      <c r="DA228" s="89"/>
      <c r="DB228" s="84"/>
      <c r="DC228" s="84"/>
      <c r="DD228" s="91"/>
      <c r="DE228" s="84"/>
      <c r="DF228" s="84"/>
      <c r="DG228" s="99">
        <f t="shared" si="626"/>
        <v>0</v>
      </c>
      <c r="DH228" s="84"/>
      <c r="DI228" s="84"/>
      <c r="DJ228" s="84"/>
      <c r="DK228" s="89"/>
      <c r="DL228" s="89"/>
      <c r="DM228" s="89"/>
      <c r="DN228" s="85">
        <f t="shared" si="630"/>
        <v>474</v>
      </c>
      <c r="DO228" s="85">
        <f t="shared" si="631"/>
        <v>33357613.623447124</v>
      </c>
    </row>
    <row r="229" spans="1:119" ht="45" customHeight="1" x14ac:dyDescent="0.25">
      <c r="A229" s="73"/>
      <c r="B229" s="78">
        <v>197</v>
      </c>
      <c r="C229" s="189" t="s">
        <v>540</v>
      </c>
      <c r="D229" s="109" t="s">
        <v>541</v>
      </c>
      <c r="E229" s="74">
        <v>25969</v>
      </c>
      <c r="F229" s="152">
        <v>3.21</v>
      </c>
      <c r="G229" s="76">
        <v>1</v>
      </c>
      <c r="H229" s="77"/>
      <c r="I229" s="77"/>
      <c r="J229" s="77"/>
      <c r="K229" s="98">
        <v>9.64E-2</v>
      </c>
      <c r="L229" s="82">
        <v>1.4</v>
      </c>
      <c r="M229" s="82">
        <v>1.68</v>
      </c>
      <c r="N229" s="82">
        <v>2.23</v>
      </c>
      <c r="O229" s="83">
        <v>2.57</v>
      </c>
      <c r="P229" s="84">
        <v>0</v>
      </c>
      <c r="Q229" s="99">
        <f t="shared" si="615"/>
        <v>0</v>
      </c>
      <c r="R229" s="99"/>
      <c r="S229" s="99">
        <f t="shared" si="616"/>
        <v>0</v>
      </c>
      <c r="T229" s="99"/>
      <c r="U229" s="99">
        <f t="shared" si="627"/>
        <v>0</v>
      </c>
      <c r="V229" s="84"/>
      <c r="W229" s="99">
        <f t="shared" si="617"/>
        <v>0</v>
      </c>
      <c r="X229" s="84">
        <v>185</v>
      </c>
      <c r="Y229" s="99">
        <f t="shared" si="618"/>
        <v>16848875.5895136</v>
      </c>
      <c r="Z229" s="99"/>
      <c r="AA229" s="99"/>
      <c r="AB229" s="84"/>
      <c r="AC229" s="99">
        <f t="shared" si="619"/>
        <v>0</v>
      </c>
      <c r="AD229" s="84"/>
      <c r="AE229" s="84"/>
      <c r="AF229" s="84"/>
      <c r="AG229" s="99">
        <f t="shared" si="621"/>
        <v>0</v>
      </c>
      <c r="AH229" s="84"/>
      <c r="AI229" s="84"/>
      <c r="AJ229" s="104"/>
      <c r="AK229" s="99">
        <f t="shared" si="622"/>
        <v>0</v>
      </c>
      <c r="AL229" s="84"/>
      <c r="AM229" s="99">
        <f t="shared" si="623"/>
        <v>0</v>
      </c>
      <c r="AN229" s="84"/>
      <c r="AO229" s="99">
        <f t="shared" si="624"/>
        <v>0</v>
      </c>
      <c r="AP229" s="84"/>
      <c r="AQ229" s="99">
        <f t="shared" si="628"/>
        <v>0</v>
      </c>
      <c r="AR229" s="90">
        <v>153</v>
      </c>
      <c r="AS229" s="99">
        <f t="shared" si="620"/>
        <v>14416439.698874015</v>
      </c>
      <c r="AT229" s="84"/>
      <c r="AU229" s="99">
        <f t="shared" si="629"/>
        <v>0</v>
      </c>
      <c r="AV229" s="84"/>
      <c r="AW229" s="84"/>
      <c r="AX229" s="84">
        <v>0</v>
      </c>
      <c r="AY229" s="84"/>
      <c r="AZ229" s="84"/>
      <c r="BA229" s="84"/>
      <c r="BB229" s="84"/>
      <c r="BC229" s="84"/>
      <c r="BD229" s="84"/>
      <c r="BE229" s="84"/>
      <c r="BF229" s="84"/>
      <c r="BG229" s="84"/>
      <c r="BH229" s="84"/>
      <c r="BI229" s="84"/>
      <c r="BJ229" s="84"/>
      <c r="BK229" s="84"/>
      <c r="BL229" s="84"/>
      <c r="BM229" s="84"/>
      <c r="BN229" s="84"/>
      <c r="BO229" s="84"/>
      <c r="BP229" s="84"/>
      <c r="BQ229" s="84"/>
      <c r="BR229" s="84"/>
      <c r="BS229" s="84"/>
      <c r="BT229" s="84"/>
      <c r="BU229" s="84"/>
      <c r="BV229" s="84"/>
      <c r="BW229" s="89"/>
      <c r="BX229" s="84"/>
      <c r="BY229" s="84"/>
      <c r="BZ229" s="84"/>
      <c r="CA229" s="84"/>
      <c r="CB229" s="84"/>
      <c r="CC229" s="84"/>
      <c r="CD229" s="84"/>
      <c r="CE229" s="84"/>
      <c r="CF229" s="84"/>
      <c r="CG229" s="84"/>
      <c r="CH229" s="84"/>
      <c r="CI229" s="84"/>
      <c r="CJ229" s="84"/>
      <c r="CK229" s="84"/>
      <c r="CL229" s="84"/>
      <c r="CM229" s="84"/>
      <c r="CN229" s="84"/>
      <c r="CO229" s="84"/>
      <c r="CP229" s="84"/>
      <c r="CQ229" s="84"/>
      <c r="CR229" s="84"/>
      <c r="CS229" s="84"/>
      <c r="CT229" s="84"/>
      <c r="CU229" s="84"/>
      <c r="CV229" s="84"/>
      <c r="CW229" s="84"/>
      <c r="CX229" s="90"/>
      <c r="CY229" s="84"/>
      <c r="CZ229" s="84"/>
      <c r="DA229" s="89"/>
      <c r="DB229" s="84"/>
      <c r="DC229" s="84"/>
      <c r="DD229" s="91"/>
      <c r="DE229" s="84"/>
      <c r="DF229" s="84"/>
      <c r="DG229" s="99">
        <f t="shared" si="626"/>
        <v>0</v>
      </c>
      <c r="DH229" s="84"/>
      <c r="DI229" s="84"/>
      <c r="DJ229" s="84"/>
      <c r="DK229" s="89"/>
      <c r="DL229" s="89"/>
      <c r="DM229" s="89"/>
      <c r="DN229" s="85">
        <f t="shared" si="630"/>
        <v>338</v>
      </c>
      <c r="DO229" s="85">
        <f t="shared" si="631"/>
        <v>31265315.288387615</v>
      </c>
    </row>
    <row r="230" spans="1:119" ht="45" customHeight="1" x14ac:dyDescent="0.25">
      <c r="A230" s="73"/>
      <c r="B230" s="78">
        <v>198</v>
      </c>
      <c r="C230" s="189" t="s">
        <v>542</v>
      </c>
      <c r="D230" s="109" t="s">
        <v>543</v>
      </c>
      <c r="E230" s="74">
        <v>25969</v>
      </c>
      <c r="F230" s="152">
        <v>3.97</v>
      </c>
      <c r="G230" s="76">
        <v>1</v>
      </c>
      <c r="H230" s="77"/>
      <c r="I230" s="77"/>
      <c r="J230" s="77"/>
      <c r="K230" s="98">
        <v>8.3000000000000004E-2</v>
      </c>
      <c r="L230" s="82">
        <v>1.4</v>
      </c>
      <c r="M230" s="82">
        <v>1.68</v>
      </c>
      <c r="N230" s="82">
        <v>2.23</v>
      </c>
      <c r="O230" s="83">
        <v>2.57</v>
      </c>
      <c r="P230" s="84">
        <v>0</v>
      </c>
      <c r="Q230" s="99">
        <f t="shared" si="615"/>
        <v>0</v>
      </c>
      <c r="R230" s="99"/>
      <c r="S230" s="99">
        <f t="shared" si="616"/>
        <v>0</v>
      </c>
      <c r="T230" s="99"/>
      <c r="U230" s="99">
        <f t="shared" si="627"/>
        <v>0</v>
      </c>
      <c r="V230" s="84"/>
      <c r="W230" s="99">
        <f t="shared" si="617"/>
        <v>0</v>
      </c>
      <c r="X230" s="84">
        <v>140</v>
      </c>
      <c r="Y230" s="99">
        <f t="shared" si="618"/>
        <v>15583637.073536001</v>
      </c>
      <c r="Z230" s="99"/>
      <c r="AA230" s="99"/>
      <c r="AB230" s="84"/>
      <c r="AC230" s="99">
        <f t="shared" si="619"/>
        <v>0</v>
      </c>
      <c r="AD230" s="84"/>
      <c r="AE230" s="84"/>
      <c r="AF230" s="84"/>
      <c r="AG230" s="99">
        <f t="shared" si="621"/>
        <v>0</v>
      </c>
      <c r="AH230" s="84"/>
      <c r="AI230" s="84"/>
      <c r="AJ230" s="104"/>
      <c r="AK230" s="99">
        <f t="shared" si="622"/>
        <v>0</v>
      </c>
      <c r="AL230" s="84"/>
      <c r="AM230" s="99">
        <f t="shared" si="623"/>
        <v>0</v>
      </c>
      <c r="AN230" s="84"/>
      <c r="AO230" s="99">
        <f t="shared" si="624"/>
        <v>0</v>
      </c>
      <c r="AP230" s="84"/>
      <c r="AQ230" s="99">
        <f t="shared" si="628"/>
        <v>0</v>
      </c>
      <c r="AR230" s="90">
        <v>39</v>
      </c>
      <c r="AS230" s="99">
        <f t="shared" si="620"/>
        <v>4471976.1487783203</v>
      </c>
      <c r="AT230" s="84"/>
      <c r="AU230" s="99">
        <f t="shared" si="629"/>
        <v>0</v>
      </c>
      <c r="AV230" s="84"/>
      <c r="AW230" s="84"/>
      <c r="AX230" s="84">
        <v>0</v>
      </c>
      <c r="AY230" s="84"/>
      <c r="AZ230" s="84"/>
      <c r="BA230" s="84"/>
      <c r="BB230" s="84"/>
      <c r="BC230" s="84"/>
      <c r="BD230" s="84"/>
      <c r="BE230" s="84"/>
      <c r="BF230" s="84"/>
      <c r="BG230" s="84"/>
      <c r="BH230" s="84"/>
      <c r="BI230" s="84"/>
      <c r="BJ230" s="84"/>
      <c r="BK230" s="84"/>
      <c r="BL230" s="84"/>
      <c r="BM230" s="84"/>
      <c r="BN230" s="84"/>
      <c r="BO230" s="84"/>
      <c r="BP230" s="84"/>
      <c r="BQ230" s="84"/>
      <c r="BR230" s="84"/>
      <c r="BS230" s="84"/>
      <c r="BT230" s="84"/>
      <c r="BU230" s="84"/>
      <c r="BV230" s="84"/>
      <c r="BW230" s="89"/>
      <c r="BX230" s="84"/>
      <c r="BY230" s="84"/>
      <c r="BZ230" s="84"/>
      <c r="CA230" s="84"/>
      <c r="CB230" s="84"/>
      <c r="CC230" s="84"/>
      <c r="CD230" s="84"/>
      <c r="CE230" s="84"/>
      <c r="CF230" s="84"/>
      <c r="CG230" s="84"/>
      <c r="CH230" s="84"/>
      <c r="CI230" s="84"/>
      <c r="CJ230" s="84"/>
      <c r="CK230" s="84"/>
      <c r="CL230" s="84"/>
      <c r="CM230" s="84"/>
      <c r="CN230" s="84"/>
      <c r="CO230" s="84"/>
      <c r="CP230" s="84"/>
      <c r="CQ230" s="84"/>
      <c r="CR230" s="84"/>
      <c r="CS230" s="84"/>
      <c r="CT230" s="84"/>
      <c r="CU230" s="84"/>
      <c r="CV230" s="84"/>
      <c r="CW230" s="84"/>
      <c r="CX230" s="90"/>
      <c r="CY230" s="84"/>
      <c r="CZ230" s="84"/>
      <c r="DA230" s="89"/>
      <c r="DB230" s="84"/>
      <c r="DC230" s="84"/>
      <c r="DD230" s="91"/>
      <c r="DE230" s="84"/>
      <c r="DF230" s="84"/>
      <c r="DG230" s="99">
        <f t="shared" si="626"/>
        <v>0</v>
      </c>
      <c r="DH230" s="84"/>
      <c r="DI230" s="84"/>
      <c r="DJ230" s="84"/>
      <c r="DK230" s="89"/>
      <c r="DL230" s="89"/>
      <c r="DM230" s="89"/>
      <c r="DN230" s="85">
        <f t="shared" si="630"/>
        <v>179</v>
      </c>
      <c r="DO230" s="85">
        <f t="shared" si="631"/>
        <v>20055613.222314321</v>
      </c>
    </row>
    <row r="231" spans="1:119" ht="45" customHeight="1" x14ac:dyDescent="0.25">
      <c r="A231" s="73"/>
      <c r="B231" s="78">
        <v>199</v>
      </c>
      <c r="C231" s="189" t="s">
        <v>544</v>
      </c>
      <c r="D231" s="109" t="s">
        <v>545</v>
      </c>
      <c r="E231" s="74">
        <v>25969</v>
      </c>
      <c r="F231" s="152">
        <v>4.47</v>
      </c>
      <c r="G231" s="76">
        <v>1</v>
      </c>
      <c r="H231" s="77"/>
      <c r="I231" s="77"/>
      <c r="J231" s="77"/>
      <c r="K231" s="98">
        <v>8.2500000000000004E-2</v>
      </c>
      <c r="L231" s="82">
        <v>1.4</v>
      </c>
      <c r="M231" s="82">
        <v>1.68</v>
      </c>
      <c r="N231" s="82">
        <v>2.23</v>
      </c>
      <c r="O231" s="83">
        <v>2.57</v>
      </c>
      <c r="P231" s="84">
        <v>0</v>
      </c>
      <c r="Q231" s="99">
        <f t="shared" si="615"/>
        <v>0</v>
      </c>
      <c r="R231" s="99"/>
      <c r="S231" s="99">
        <f t="shared" si="616"/>
        <v>0</v>
      </c>
      <c r="T231" s="99"/>
      <c r="U231" s="99">
        <f t="shared" si="627"/>
        <v>0</v>
      </c>
      <c r="V231" s="84"/>
      <c r="W231" s="99">
        <f t="shared" si="617"/>
        <v>0</v>
      </c>
      <c r="X231" s="84">
        <v>80</v>
      </c>
      <c r="Y231" s="99">
        <f t="shared" si="618"/>
        <v>10022006.34048</v>
      </c>
      <c r="Z231" s="99"/>
      <c r="AA231" s="99"/>
      <c r="AB231" s="84"/>
      <c r="AC231" s="99">
        <f t="shared" si="619"/>
        <v>0</v>
      </c>
      <c r="AD231" s="84"/>
      <c r="AE231" s="84"/>
      <c r="AF231" s="84"/>
      <c r="AG231" s="99">
        <f t="shared" si="621"/>
        <v>0</v>
      </c>
      <c r="AH231" s="84"/>
      <c r="AI231" s="84"/>
      <c r="AJ231" s="104"/>
      <c r="AK231" s="99">
        <f t="shared" si="622"/>
        <v>0</v>
      </c>
      <c r="AL231" s="84"/>
      <c r="AM231" s="99">
        <f t="shared" si="623"/>
        <v>0</v>
      </c>
      <c r="AN231" s="84"/>
      <c r="AO231" s="99">
        <f t="shared" si="624"/>
        <v>0</v>
      </c>
      <c r="AP231" s="84"/>
      <c r="AQ231" s="99">
        <f t="shared" si="628"/>
        <v>0</v>
      </c>
      <c r="AR231" s="90">
        <v>32</v>
      </c>
      <c r="AS231" s="99">
        <f t="shared" si="620"/>
        <v>4128932.8864703998</v>
      </c>
      <c r="AT231" s="84"/>
      <c r="AU231" s="99">
        <f t="shared" si="629"/>
        <v>0</v>
      </c>
      <c r="AV231" s="84"/>
      <c r="AW231" s="84"/>
      <c r="AX231" s="84">
        <v>0</v>
      </c>
      <c r="AY231" s="84"/>
      <c r="AZ231" s="84"/>
      <c r="BA231" s="84"/>
      <c r="BB231" s="84"/>
      <c r="BC231" s="84"/>
      <c r="BD231" s="84"/>
      <c r="BE231" s="84"/>
      <c r="BF231" s="84"/>
      <c r="BG231" s="84"/>
      <c r="BH231" s="84"/>
      <c r="BI231" s="84"/>
      <c r="BJ231" s="84"/>
      <c r="BK231" s="84"/>
      <c r="BL231" s="84"/>
      <c r="BM231" s="84"/>
      <c r="BN231" s="84"/>
      <c r="BO231" s="84"/>
      <c r="BP231" s="84"/>
      <c r="BQ231" s="84"/>
      <c r="BR231" s="84"/>
      <c r="BS231" s="84"/>
      <c r="BT231" s="84"/>
      <c r="BU231" s="84"/>
      <c r="BV231" s="84"/>
      <c r="BW231" s="89"/>
      <c r="BX231" s="84"/>
      <c r="BY231" s="84"/>
      <c r="BZ231" s="84"/>
      <c r="CA231" s="84"/>
      <c r="CB231" s="84"/>
      <c r="CC231" s="84"/>
      <c r="CD231" s="84"/>
      <c r="CE231" s="84"/>
      <c r="CF231" s="84"/>
      <c r="CG231" s="84"/>
      <c r="CH231" s="84"/>
      <c r="CI231" s="84"/>
      <c r="CJ231" s="84"/>
      <c r="CK231" s="84"/>
      <c r="CL231" s="84"/>
      <c r="CM231" s="84"/>
      <c r="CN231" s="84"/>
      <c r="CO231" s="84"/>
      <c r="CP231" s="84"/>
      <c r="CQ231" s="84"/>
      <c r="CR231" s="84"/>
      <c r="CS231" s="84"/>
      <c r="CT231" s="84"/>
      <c r="CU231" s="84"/>
      <c r="CV231" s="84"/>
      <c r="CW231" s="84"/>
      <c r="CX231" s="90"/>
      <c r="CY231" s="84"/>
      <c r="CZ231" s="84"/>
      <c r="DA231" s="89"/>
      <c r="DB231" s="84"/>
      <c r="DC231" s="84"/>
      <c r="DD231" s="91"/>
      <c r="DE231" s="84"/>
      <c r="DF231" s="84"/>
      <c r="DG231" s="99">
        <f t="shared" si="626"/>
        <v>0</v>
      </c>
      <c r="DH231" s="84"/>
      <c r="DI231" s="84"/>
      <c r="DJ231" s="84"/>
      <c r="DK231" s="89"/>
      <c r="DL231" s="89"/>
      <c r="DM231" s="89"/>
      <c r="DN231" s="85">
        <f t="shared" si="630"/>
        <v>112</v>
      </c>
      <c r="DO231" s="85">
        <f t="shared" si="631"/>
        <v>14150939.2269504</v>
      </c>
    </row>
    <row r="232" spans="1:119" ht="45" customHeight="1" x14ac:dyDescent="0.25">
      <c r="A232" s="73"/>
      <c r="B232" s="78">
        <v>200</v>
      </c>
      <c r="C232" s="189" t="s">
        <v>546</v>
      </c>
      <c r="D232" s="109" t="s">
        <v>547</v>
      </c>
      <c r="E232" s="74">
        <v>25969</v>
      </c>
      <c r="F232" s="152">
        <v>4.8899999999999997</v>
      </c>
      <c r="G232" s="76">
        <v>1</v>
      </c>
      <c r="H232" s="77"/>
      <c r="I232" s="77"/>
      <c r="J232" s="77"/>
      <c r="K232" s="98">
        <v>5.8099999999999999E-2</v>
      </c>
      <c r="L232" s="82">
        <v>1.4</v>
      </c>
      <c r="M232" s="82">
        <v>1.68</v>
      </c>
      <c r="N232" s="82">
        <v>2.23</v>
      </c>
      <c r="O232" s="83">
        <v>2.57</v>
      </c>
      <c r="P232" s="84">
        <v>0</v>
      </c>
      <c r="Q232" s="99">
        <f t="shared" si="615"/>
        <v>0</v>
      </c>
      <c r="R232" s="99"/>
      <c r="S232" s="99">
        <f t="shared" si="616"/>
        <v>0</v>
      </c>
      <c r="T232" s="99"/>
      <c r="U232" s="99">
        <f t="shared" si="627"/>
        <v>0</v>
      </c>
      <c r="V232" s="84"/>
      <c r="W232" s="99">
        <f t="shared" si="617"/>
        <v>0</v>
      </c>
      <c r="X232" s="84">
        <v>200</v>
      </c>
      <c r="Y232" s="99">
        <f t="shared" si="618"/>
        <v>26814263.111232001</v>
      </c>
      <c r="Z232" s="99"/>
      <c r="AA232" s="99"/>
      <c r="AB232" s="84"/>
      <c r="AC232" s="99">
        <f t="shared" si="619"/>
        <v>0</v>
      </c>
      <c r="AD232" s="84"/>
      <c r="AE232" s="84"/>
      <c r="AF232" s="84"/>
      <c r="AG232" s="99">
        <f t="shared" si="621"/>
        <v>0</v>
      </c>
      <c r="AH232" s="84"/>
      <c r="AI232" s="84"/>
      <c r="AJ232" s="104"/>
      <c r="AK232" s="99">
        <f t="shared" si="622"/>
        <v>0</v>
      </c>
      <c r="AL232" s="84"/>
      <c r="AM232" s="99">
        <f t="shared" si="623"/>
        <v>0</v>
      </c>
      <c r="AN232" s="84"/>
      <c r="AO232" s="99">
        <f t="shared" si="624"/>
        <v>0</v>
      </c>
      <c r="AP232" s="84"/>
      <c r="AQ232" s="99">
        <f t="shared" si="628"/>
        <v>0</v>
      </c>
      <c r="AR232" s="90">
        <v>82</v>
      </c>
      <c r="AS232" s="99">
        <f t="shared" si="620"/>
        <v>11231007.163310543</v>
      </c>
      <c r="AT232" s="84"/>
      <c r="AU232" s="99">
        <f t="shared" si="629"/>
        <v>0</v>
      </c>
      <c r="AV232" s="84"/>
      <c r="AW232" s="84"/>
      <c r="AX232" s="84">
        <v>0</v>
      </c>
      <c r="AY232" s="84"/>
      <c r="AZ232" s="84"/>
      <c r="BA232" s="84"/>
      <c r="BB232" s="84"/>
      <c r="BC232" s="84"/>
      <c r="BD232" s="84"/>
      <c r="BE232" s="84"/>
      <c r="BF232" s="84"/>
      <c r="BG232" s="84"/>
      <c r="BH232" s="84"/>
      <c r="BI232" s="84"/>
      <c r="BJ232" s="84"/>
      <c r="BK232" s="84"/>
      <c r="BL232" s="84"/>
      <c r="BM232" s="84"/>
      <c r="BN232" s="84"/>
      <c r="BO232" s="84"/>
      <c r="BP232" s="84"/>
      <c r="BQ232" s="84"/>
      <c r="BR232" s="84"/>
      <c r="BS232" s="84"/>
      <c r="BT232" s="84"/>
      <c r="BU232" s="84"/>
      <c r="BV232" s="84"/>
      <c r="BW232" s="89"/>
      <c r="BX232" s="84"/>
      <c r="BY232" s="84"/>
      <c r="BZ232" s="84"/>
      <c r="CA232" s="84"/>
      <c r="CB232" s="84"/>
      <c r="CC232" s="84"/>
      <c r="CD232" s="84"/>
      <c r="CE232" s="84"/>
      <c r="CF232" s="84"/>
      <c r="CG232" s="84"/>
      <c r="CH232" s="84"/>
      <c r="CI232" s="84"/>
      <c r="CJ232" s="84"/>
      <c r="CK232" s="84"/>
      <c r="CL232" s="84"/>
      <c r="CM232" s="84"/>
      <c r="CN232" s="84"/>
      <c r="CO232" s="84"/>
      <c r="CP232" s="84"/>
      <c r="CQ232" s="84"/>
      <c r="CR232" s="84"/>
      <c r="CS232" s="84"/>
      <c r="CT232" s="84"/>
      <c r="CU232" s="84"/>
      <c r="CV232" s="84"/>
      <c r="CW232" s="84"/>
      <c r="CX232" s="90"/>
      <c r="CY232" s="84"/>
      <c r="CZ232" s="84"/>
      <c r="DA232" s="89"/>
      <c r="DB232" s="84"/>
      <c r="DC232" s="84"/>
      <c r="DD232" s="91"/>
      <c r="DE232" s="84"/>
      <c r="DF232" s="84"/>
      <c r="DG232" s="99">
        <f t="shared" si="626"/>
        <v>0</v>
      </c>
      <c r="DH232" s="84"/>
      <c r="DI232" s="84"/>
      <c r="DJ232" s="84"/>
      <c r="DK232" s="89"/>
      <c r="DL232" s="89"/>
      <c r="DM232" s="89"/>
      <c r="DN232" s="85">
        <f t="shared" si="630"/>
        <v>282</v>
      </c>
      <c r="DO232" s="85">
        <f t="shared" si="631"/>
        <v>38045270.27454254</v>
      </c>
    </row>
    <row r="233" spans="1:119" ht="45" customHeight="1" x14ac:dyDescent="0.25">
      <c r="A233" s="73"/>
      <c r="B233" s="78">
        <v>201</v>
      </c>
      <c r="C233" s="189" t="s">
        <v>548</v>
      </c>
      <c r="D233" s="109" t="s">
        <v>549</v>
      </c>
      <c r="E233" s="74">
        <v>25969</v>
      </c>
      <c r="F233" s="152">
        <v>5.51</v>
      </c>
      <c r="G233" s="76">
        <v>1</v>
      </c>
      <c r="H233" s="77"/>
      <c r="I233" s="77"/>
      <c r="J233" s="77"/>
      <c r="K233" s="98">
        <v>6.3600000000000004E-2</v>
      </c>
      <c r="L233" s="82">
        <v>1.4</v>
      </c>
      <c r="M233" s="82">
        <v>1.68</v>
      </c>
      <c r="N233" s="82">
        <v>2.23</v>
      </c>
      <c r="O233" s="83">
        <v>2.57</v>
      </c>
      <c r="P233" s="84">
        <v>0</v>
      </c>
      <c r="Q233" s="99">
        <f t="shared" si="615"/>
        <v>0</v>
      </c>
      <c r="R233" s="99"/>
      <c r="S233" s="99">
        <f t="shared" si="616"/>
        <v>0</v>
      </c>
      <c r="T233" s="99"/>
      <c r="U233" s="99">
        <f t="shared" si="627"/>
        <v>0</v>
      </c>
      <c r="V233" s="84"/>
      <c r="W233" s="99">
        <f t="shared" si="617"/>
        <v>0</v>
      </c>
      <c r="X233" s="84">
        <v>25</v>
      </c>
      <c r="Y233" s="99">
        <f t="shared" si="618"/>
        <v>3795641.0896160002</v>
      </c>
      <c r="Z233" s="99"/>
      <c r="AA233" s="99"/>
      <c r="AB233" s="84"/>
      <c r="AC233" s="99">
        <f t="shared" si="619"/>
        <v>0</v>
      </c>
      <c r="AD233" s="84"/>
      <c r="AE233" s="84"/>
      <c r="AF233" s="84"/>
      <c r="AG233" s="99">
        <f t="shared" si="621"/>
        <v>0</v>
      </c>
      <c r="AH233" s="84"/>
      <c r="AI233" s="84"/>
      <c r="AJ233" s="104"/>
      <c r="AK233" s="99">
        <f t="shared" si="622"/>
        <v>0</v>
      </c>
      <c r="AL233" s="84"/>
      <c r="AM233" s="99">
        <f t="shared" si="623"/>
        <v>0</v>
      </c>
      <c r="AN233" s="84"/>
      <c r="AO233" s="99">
        <f t="shared" si="624"/>
        <v>0</v>
      </c>
      <c r="AP233" s="84"/>
      <c r="AQ233" s="99">
        <f t="shared" si="628"/>
        <v>0</v>
      </c>
      <c r="AR233" s="88">
        <v>28</v>
      </c>
      <c r="AS233" s="99">
        <f t="shared" si="620"/>
        <v>4351004.8063543038</v>
      </c>
      <c r="AT233" s="84"/>
      <c r="AU233" s="99">
        <f t="shared" si="629"/>
        <v>0</v>
      </c>
      <c r="AV233" s="84"/>
      <c r="AW233" s="84"/>
      <c r="AX233" s="84">
        <v>0</v>
      </c>
      <c r="AY233" s="84"/>
      <c r="AZ233" s="84"/>
      <c r="BA233" s="84"/>
      <c r="BB233" s="84"/>
      <c r="BC233" s="84"/>
      <c r="BD233" s="84"/>
      <c r="BE233" s="84"/>
      <c r="BF233" s="84"/>
      <c r="BG233" s="84"/>
      <c r="BH233" s="84"/>
      <c r="BI233" s="84"/>
      <c r="BJ233" s="84"/>
      <c r="BK233" s="84"/>
      <c r="BL233" s="84"/>
      <c r="BM233" s="84"/>
      <c r="BN233" s="84"/>
      <c r="BO233" s="84"/>
      <c r="BP233" s="84"/>
      <c r="BQ233" s="84"/>
      <c r="BR233" s="84"/>
      <c r="BS233" s="84"/>
      <c r="BT233" s="84"/>
      <c r="BU233" s="84"/>
      <c r="BV233" s="84"/>
      <c r="BW233" s="89"/>
      <c r="BX233" s="84"/>
      <c r="BY233" s="84"/>
      <c r="BZ233" s="84"/>
      <c r="CA233" s="84"/>
      <c r="CB233" s="84"/>
      <c r="CC233" s="84"/>
      <c r="CD233" s="84"/>
      <c r="CE233" s="84"/>
      <c r="CF233" s="84"/>
      <c r="CG233" s="84"/>
      <c r="CH233" s="84"/>
      <c r="CI233" s="84"/>
      <c r="CJ233" s="84"/>
      <c r="CK233" s="84"/>
      <c r="CL233" s="84"/>
      <c r="CM233" s="84"/>
      <c r="CN233" s="84"/>
      <c r="CO233" s="84"/>
      <c r="CP233" s="84"/>
      <c r="CQ233" s="84"/>
      <c r="CR233" s="84"/>
      <c r="CS233" s="84"/>
      <c r="CT233" s="84"/>
      <c r="CU233" s="84"/>
      <c r="CV233" s="84"/>
      <c r="CW233" s="84"/>
      <c r="CX233" s="90"/>
      <c r="CY233" s="84"/>
      <c r="CZ233" s="84"/>
      <c r="DA233" s="89"/>
      <c r="DB233" s="84"/>
      <c r="DC233" s="84"/>
      <c r="DD233" s="91"/>
      <c r="DE233" s="84"/>
      <c r="DF233" s="84"/>
      <c r="DG233" s="99">
        <f t="shared" si="626"/>
        <v>0</v>
      </c>
      <c r="DH233" s="84"/>
      <c r="DI233" s="84"/>
      <c r="DJ233" s="84"/>
      <c r="DK233" s="89"/>
      <c r="DL233" s="89"/>
      <c r="DM233" s="89"/>
      <c r="DN233" s="85">
        <f t="shared" si="630"/>
        <v>53</v>
      </c>
      <c r="DO233" s="85">
        <f t="shared" si="631"/>
        <v>8146645.8959703036</v>
      </c>
    </row>
    <row r="234" spans="1:119" ht="45" customHeight="1" x14ac:dyDescent="0.25">
      <c r="A234" s="73"/>
      <c r="B234" s="78">
        <v>202</v>
      </c>
      <c r="C234" s="189" t="s">
        <v>550</v>
      </c>
      <c r="D234" s="109" t="s">
        <v>551</v>
      </c>
      <c r="E234" s="74">
        <v>25969</v>
      </c>
      <c r="F234" s="152">
        <v>7.23</v>
      </c>
      <c r="G234" s="76">
        <v>1</v>
      </c>
      <c r="H234" s="77"/>
      <c r="I234" s="77"/>
      <c r="J234" s="77"/>
      <c r="K234" s="98">
        <v>3.7199999999999997E-2</v>
      </c>
      <c r="L234" s="82">
        <v>1.4</v>
      </c>
      <c r="M234" s="82">
        <v>1.68</v>
      </c>
      <c r="N234" s="82">
        <v>2.23</v>
      </c>
      <c r="O234" s="83">
        <v>2.57</v>
      </c>
      <c r="P234" s="84">
        <v>0</v>
      </c>
      <c r="Q234" s="99">
        <f t="shared" si="615"/>
        <v>0</v>
      </c>
      <c r="R234" s="99"/>
      <c r="S234" s="99">
        <f t="shared" si="616"/>
        <v>0</v>
      </c>
      <c r="T234" s="99"/>
      <c r="U234" s="99">
        <f t="shared" si="627"/>
        <v>0</v>
      </c>
      <c r="V234" s="84"/>
      <c r="W234" s="99">
        <f t="shared" si="617"/>
        <v>0</v>
      </c>
      <c r="X234" s="84">
        <v>20</v>
      </c>
      <c r="Y234" s="99">
        <f t="shared" si="618"/>
        <v>3889220.1525888001</v>
      </c>
      <c r="Z234" s="99"/>
      <c r="AA234" s="99"/>
      <c r="AB234" s="84"/>
      <c r="AC234" s="99">
        <f t="shared" si="619"/>
        <v>0</v>
      </c>
      <c r="AD234" s="84"/>
      <c r="AE234" s="84"/>
      <c r="AF234" s="84"/>
      <c r="AG234" s="99">
        <f t="shared" si="621"/>
        <v>0</v>
      </c>
      <c r="AH234" s="84"/>
      <c r="AI234" s="84"/>
      <c r="AJ234" s="104"/>
      <c r="AK234" s="99">
        <f t="shared" si="622"/>
        <v>0</v>
      </c>
      <c r="AL234" s="84"/>
      <c r="AM234" s="99">
        <f t="shared" si="623"/>
        <v>0</v>
      </c>
      <c r="AN234" s="84"/>
      <c r="AO234" s="99">
        <f t="shared" si="624"/>
        <v>0</v>
      </c>
      <c r="AP234" s="84"/>
      <c r="AQ234" s="99">
        <f t="shared" si="628"/>
        <v>0</v>
      </c>
      <c r="AR234" s="88">
        <v>15</v>
      </c>
      <c r="AS234" s="99">
        <f t="shared" si="620"/>
        <v>2957984.0824219207</v>
      </c>
      <c r="AT234" s="84"/>
      <c r="AU234" s="99">
        <f t="shared" si="629"/>
        <v>0</v>
      </c>
      <c r="AV234" s="84"/>
      <c r="AW234" s="84"/>
      <c r="AX234" s="84">
        <v>0</v>
      </c>
      <c r="AY234" s="84"/>
      <c r="AZ234" s="84"/>
      <c r="BA234" s="84"/>
      <c r="BB234" s="84"/>
      <c r="BC234" s="84"/>
      <c r="BD234" s="84"/>
      <c r="BE234" s="84"/>
      <c r="BF234" s="84"/>
      <c r="BG234" s="84"/>
      <c r="BH234" s="84"/>
      <c r="BI234" s="84"/>
      <c r="BJ234" s="84"/>
      <c r="BK234" s="84"/>
      <c r="BL234" s="84"/>
      <c r="BM234" s="84"/>
      <c r="BN234" s="84"/>
      <c r="BO234" s="84"/>
      <c r="BP234" s="84"/>
      <c r="BQ234" s="84"/>
      <c r="BR234" s="84"/>
      <c r="BS234" s="84"/>
      <c r="BT234" s="84"/>
      <c r="BU234" s="84"/>
      <c r="BV234" s="84"/>
      <c r="BW234" s="89"/>
      <c r="BX234" s="84"/>
      <c r="BY234" s="84"/>
      <c r="BZ234" s="84"/>
      <c r="CA234" s="84"/>
      <c r="CB234" s="84"/>
      <c r="CC234" s="84"/>
      <c r="CD234" s="84"/>
      <c r="CE234" s="84"/>
      <c r="CF234" s="84"/>
      <c r="CG234" s="84"/>
      <c r="CH234" s="84"/>
      <c r="CI234" s="84"/>
      <c r="CJ234" s="84"/>
      <c r="CK234" s="84"/>
      <c r="CL234" s="84"/>
      <c r="CM234" s="84"/>
      <c r="CN234" s="84"/>
      <c r="CO234" s="84"/>
      <c r="CP234" s="84"/>
      <c r="CQ234" s="84"/>
      <c r="CR234" s="84"/>
      <c r="CS234" s="84"/>
      <c r="CT234" s="84"/>
      <c r="CU234" s="84"/>
      <c r="CV234" s="84"/>
      <c r="CW234" s="84"/>
      <c r="CX234" s="90"/>
      <c r="CY234" s="84"/>
      <c r="CZ234" s="84"/>
      <c r="DA234" s="89"/>
      <c r="DB234" s="84"/>
      <c r="DC234" s="84"/>
      <c r="DD234" s="91"/>
      <c r="DE234" s="84"/>
      <c r="DF234" s="84"/>
      <c r="DG234" s="99">
        <f t="shared" si="626"/>
        <v>0</v>
      </c>
      <c r="DH234" s="84"/>
      <c r="DI234" s="84"/>
      <c r="DJ234" s="84"/>
      <c r="DK234" s="89"/>
      <c r="DL234" s="89"/>
      <c r="DM234" s="89"/>
      <c r="DN234" s="85">
        <f t="shared" si="630"/>
        <v>35</v>
      </c>
      <c r="DO234" s="85">
        <f t="shared" si="631"/>
        <v>6847204.2350107208</v>
      </c>
    </row>
    <row r="235" spans="1:119" ht="45" customHeight="1" x14ac:dyDescent="0.25">
      <c r="A235" s="73"/>
      <c r="B235" s="78">
        <v>203</v>
      </c>
      <c r="C235" s="189" t="s">
        <v>552</v>
      </c>
      <c r="D235" s="109" t="s">
        <v>553</v>
      </c>
      <c r="E235" s="74">
        <v>25969</v>
      </c>
      <c r="F235" s="152">
        <v>8.84</v>
      </c>
      <c r="G235" s="76">
        <v>1</v>
      </c>
      <c r="H235" s="77"/>
      <c r="I235" s="77"/>
      <c r="J235" s="77"/>
      <c r="K235" s="98">
        <v>2.3400000000000001E-2</v>
      </c>
      <c r="L235" s="82">
        <v>1.4</v>
      </c>
      <c r="M235" s="82">
        <v>1.68</v>
      </c>
      <c r="N235" s="82">
        <v>2.23</v>
      </c>
      <c r="O235" s="83">
        <v>2.57</v>
      </c>
      <c r="P235" s="84">
        <v>0</v>
      </c>
      <c r="Q235" s="99">
        <f t="shared" si="615"/>
        <v>0</v>
      </c>
      <c r="R235" s="99"/>
      <c r="S235" s="99">
        <f t="shared" si="616"/>
        <v>0</v>
      </c>
      <c r="T235" s="99"/>
      <c r="U235" s="99">
        <f t="shared" si="627"/>
        <v>0</v>
      </c>
      <c r="V235" s="84"/>
      <c r="W235" s="99">
        <f t="shared" si="617"/>
        <v>0</v>
      </c>
      <c r="X235" s="84">
        <v>180</v>
      </c>
      <c r="Y235" s="99">
        <f t="shared" si="618"/>
        <v>42250127.350579202</v>
      </c>
      <c r="Z235" s="99"/>
      <c r="AA235" s="99"/>
      <c r="AB235" s="84"/>
      <c r="AC235" s="99">
        <f t="shared" si="619"/>
        <v>0</v>
      </c>
      <c r="AD235" s="84"/>
      <c r="AE235" s="84"/>
      <c r="AF235" s="84"/>
      <c r="AG235" s="99">
        <f t="shared" si="621"/>
        <v>0</v>
      </c>
      <c r="AH235" s="84"/>
      <c r="AI235" s="84"/>
      <c r="AJ235" s="104"/>
      <c r="AK235" s="99">
        <f t="shared" si="622"/>
        <v>0</v>
      </c>
      <c r="AL235" s="84"/>
      <c r="AM235" s="99">
        <f t="shared" si="623"/>
        <v>0</v>
      </c>
      <c r="AN235" s="84"/>
      <c r="AO235" s="99">
        <f t="shared" si="624"/>
        <v>0</v>
      </c>
      <c r="AP235" s="84"/>
      <c r="AQ235" s="99">
        <f t="shared" si="628"/>
        <v>0</v>
      </c>
      <c r="AR235" s="88">
        <v>81</v>
      </c>
      <c r="AS235" s="99">
        <f t="shared" si="620"/>
        <v>19183124.081429567</v>
      </c>
      <c r="AT235" s="84"/>
      <c r="AU235" s="99">
        <f t="shared" si="629"/>
        <v>0</v>
      </c>
      <c r="AV235" s="84"/>
      <c r="AW235" s="84"/>
      <c r="AX235" s="84">
        <v>0</v>
      </c>
      <c r="AY235" s="84"/>
      <c r="AZ235" s="84"/>
      <c r="BA235" s="84"/>
      <c r="BB235" s="84"/>
      <c r="BC235" s="84"/>
      <c r="BD235" s="84"/>
      <c r="BE235" s="84"/>
      <c r="BF235" s="84"/>
      <c r="BG235" s="84"/>
      <c r="BH235" s="84"/>
      <c r="BI235" s="84"/>
      <c r="BJ235" s="84"/>
      <c r="BK235" s="84"/>
      <c r="BL235" s="84"/>
      <c r="BM235" s="84"/>
      <c r="BN235" s="84"/>
      <c r="BO235" s="84"/>
      <c r="BP235" s="84"/>
      <c r="BQ235" s="84"/>
      <c r="BR235" s="84"/>
      <c r="BS235" s="84"/>
      <c r="BT235" s="84"/>
      <c r="BU235" s="84"/>
      <c r="BV235" s="84"/>
      <c r="BW235" s="89"/>
      <c r="BX235" s="84"/>
      <c r="BY235" s="84"/>
      <c r="BZ235" s="84"/>
      <c r="CA235" s="84"/>
      <c r="CB235" s="84"/>
      <c r="CC235" s="84"/>
      <c r="CD235" s="84"/>
      <c r="CE235" s="84"/>
      <c r="CF235" s="84"/>
      <c r="CG235" s="84"/>
      <c r="CH235" s="84"/>
      <c r="CI235" s="84"/>
      <c r="CJ235" s="84"/>
      <c r="CK235" s="84"/>
      <c r="CL235" s="84"/>
      <c r="CM235" s="84"/>
      <c r="CN235" s="84"/>
      <c r="CO235" s="84"/>
      <c r="CP235" s="84"/>
      <c r="CQ235" s="84"/>
      <c r="CR235" s="84"/>
      <c r="CS235" s="84"/>
      <c r="CT235" s="84"/>
      <c r="CU235" s="84"/>
      <c r="CV235" s="84"/>
      <c r="CW235" s="84"/>
      <c r="CX235" s="90"/>
      <c r="CY235" s="84"/>
      <c r="CZ235" s="84"/>
      <c r="DA235" s="89"/>
      <c r="DB235" s="84"/>
      <c r="DC235" s="84"/>
      <c r="DD235" s="91"/>
      <c r="DE235" s="84"/>
      <c r="DF235" s="84"/>
      <c r="DG235" s="99">
        <f t="shared" si="626"/>
        <v>0</v>
      </c>
      <c r="DH235" s="84"/>
      <c r="DI235" s="84"/>
      <c r="DJ235" s="84"/>
      <c r="DK235" s="89"/>
      <c r="DL235" s="89"/>
      <c r="DM235" s="89"/>
      <c r="DN235" s="85">
        <f t="shared" si="630"/>
        <v>261</v>
      </c>
      <c r="DO235" s="85">
        <f t="shared" si="631"/>
        <v>61433251.432008773</v>
      </c>
    </row>
    <row r="236" spans="1:119" ht="45" customHeight="1" x14ac:dyDescent="0.25">
      <c r="A236" s="73"/>
      <c r="B236" s="78">
        <v>204</v>
      </c>
      <c r="C236" s="189" t="s">
        <v>554</v>
      </c>
      <c r="D236" s="190" t="s">
        <v>555</v>
      </c>
      <c r="E236" s="74">
        <v>25969</v>
      </c>
      <c r="F236" s="152">
        <v>10.57</v>
      </c>
      <c r="G236" s="76">
        <v>1</v>
      </c>
      <c r="H236" s="77"/>
      <c r="I236" s="77"/>
      <c r="J236" s="77"/>
      <c r="K236" s="98">
        <v>2.1100000000000001E-2</v>
      </c>
      <c r="L236" s="82">
        <v>1.4</v>
      </c>
      <c r="M236" s="82">
        <v>1.68</v>
      </c>
      <c r="N236" s="82">
        <v>2.23</v>
      </c>
      <c r="O236" s="83">
        <v>2.57</v>
      </c>
      <c r="P236" s="84">
        <v>0</v>
      </c>
      <c r="Q236" s="99">
        <f t="shared" si="615"/>
        <v>0</v>
      </c>
      <c r="R236" s="99"/>
      <c r="S236" s="99">
        <f t="shared" si="616"/>
        <v>0</v>
      </c>
      <c r="T236" s="99"/>
      <c r="U236" s="99">
        <f t="shared" si="627"/>
        <v>0</v>
      </c>
      <c r="V236" s="84"/>
      <c r="W236" s="99">
        <f t="shared" si="617"/>
        <v>0</v>
      </c>
      <c r="X236" s="84">
        <v>115</v>
      </c>
      <c r="Y236" s="99">
        <f t="shared" si="618"/>
        <v>32206031.3631952</v>
      </c>
      <c r="Z236" s="99"/>
      <c r="AA236" s="99"/>
      <c r="AB236" s="84"/>
      <c r="AC236" s="99">
        <f t="shared" si="619"/>
        <v>0</v>
      </c>
      <c r="AD236" s="84"/>
      <c r="AE236" s="84"/>
      <c r="AF236" s="84"/>
      <c r="AG236" s="99">
        <f t="shared" si="621"/>
        <v>0</v>
      </c>
      <c r="AH236" s="84"/>
      <c r="AI236" s="84"/>
      <c r="AJ236" s="104"/>
      <c r="AK236" s="99">
        <f t="shared" si="622"/>
        <v>0</v>
      </c>
      <c r="AL236" s="84"/>
      <c r="AM236" s="99">
        <f t="shared" si="623"/>
        <v>0</v>
      </c>
      <c r="AN236" s="84"/>
      <c r="AO236" s="99">
        <f t="shared" si="624"/>
        <v>0</v>
      </c>
      <c r="AP236" s="84"/>
      <c r="AQ236" s="99">
        <f t="shared" si="628"/>
        <v>0</v>
      </c>
      <c r="AR236" s="88">
        <v>131</v>
      </c>
      <c r="AS236" s="99">
        <f t="shared" si="620"/>
        <v>36984290.415125266</v>
      </c>
      <c r="AT236" s="84"/>
      <c r="AU236" s="99">
        <f t="shared" si="629"/>
        <v>0</v>
      </c>
      <c r="AV236" s="84"/>
      <c r="AW236" s="84"/>
      <c r="AX236" s="84"/>
      <c r="AY236" s="84"/>
      <c r="AZ236" s="84"/>
      <c r="BA236" s="84"/>
      <c r="BB236" s="84"/>
      <c r="BC236" s="84"/>
      <c r="BD236" s="84"/>
      <c r="BE236" s="84"/>
      <c r="BF236" s="84"/>
      <c r="BG236" s="84"/>
      <c r="BH236" s="84"/>
      <c r="BI236" s="84"/>
      <c r="BJ236" s="84"/>
      <c r="BK236" s="84"/>
      <c r="BL236" s="84"/>
      <c r="BM236" s="84"/>
      <c r="BN236" s="84"/>
      <c r="BO236" s="84"/>
      <c r="BP236" s="84"/>
      <c r="BQ236" s="84"/>
      <c r="BR236" s="84"/>
      <c r="BS236" s="84"/>
      <c r="BT236" s="84"/>
      <c r="BU236" s="84"/>
      <c r="BV236" s="84"/>
      <c r="BW236" s="89"/>
      <c r="BX236" s="84"/>
      <c r="BY236" s="84"/>
      <c r="BZ236" s="84"/>
      <c r="CA236" s="84"/>
      <c r="CB236" s="84"/>
      <c r="CC236" s="84"/>
      <c r="CD236" s="84"/>
      <c r="CE236" s="84"/>
      <c r="CF236" s="84"/>
      <c r="CG236" s="84"/>
      <c r="CH236" s="84"/>
      <c r="CI236" s="84"/>
      <c r="CJ236" s="84"/>
      <c r="CK236" s="84"/>
      <c r="CL236" s="84"/>
      <c r="CM236" s="84"/>
      <c r="CN236" s="84"/>
      <c r="CO236" s="84"/>
      <c r="CP236" s="84"/>
      <c r="CQ236" s="84"/>
      <c r="CR236" s="84"/>
      <c r="CS236" s="84"/>
      <c r="CT236" s="84"/>
      <c r="CU236" s="84"/>
      <c r="CV236" s="84"/>
      <c r="CW236" s="84"/>
      <c r="CX236" s="90"/>
      <c r="CY236" s="84"/>
      <c r="CZ236" s="84"/>
      <c r="DA236" s="89"/>
      <c r="DB236" s="84"/>
      <c r="DC236" s="84"/>
      <c r="DD236" s="91"/>
      <c r="DE236" s="84"/>
      <c r="DF236" s="84"/>
      <c r="DG236" s="99">
        <f t="shared" si="626"/>
        <v>0</v>
      </c>
      <c r="DH236" s="84"/>
      <c r="DI236" s="84"/>
      <c r="DJ236" s="84"/>
      <c r="DK236" s="89"/>
      <c r="DL236" s="89"/>
      <c r="DM236" s="89"/>
      <c r="DN236" s="85">
        <f t="shared" si="630"/>
        <v>246</v>
      </c>
      <c r="DO236" s="85">
        <f t="shared" si="631"/>
        <v>69190321.778320462</v>
      </c>
    </row>
    <row r="237" spans="1:119" ht="45" customHeight="1" x14ac:dyDescent="0.25">
      <c r="A237" s="73"/>
      <c r="B237" s="78">
        <v>205</v>
      </c>
      <c r="C237" s="189" t="s">
        <v>556</v>
      </c>
      <c r="D237" s="190" t="s">
        <v>557</v>
      </c>
      <c r="E237" s="74">
        <v>25969</v>
      </c>
      <c r="F237" s="152">
        <v>13.73</v>
      </c>
      <c r="G237" s="76">
        <v>1</v>
      </c>
      <c r="H237" s="77"/>
      <c r="I237" s="77"/>
      <c r="J237" s="77"/>
      <c r="K237" s="98">
        <v>1.5900000000000001E-2</v>
      </c>
      <c r="L237" s="82">
        <v>1.4</v>
      </c>
      <c r="M237" s="82">
        <v>1.68</v>
      </c>
      <c r="N237" s="82">
        <v>2.23</v>
      </c>
      <c r="O237" s="83">
        <v>2.57</v>
      </c>
      <c r="P237" s="84">
        <v>0</v>
      </c>
      <c r="Q237" s="99">
        <f t="shared" si="615"/>
        <v>0</v>
      </c>
      <c r="R237" s="99"/>
      <c r="S237" s="99">
        <f t="shared" si="616"/>
        <v>0</v>
      </c>
      <c r="T237" s="99"/>
      <c r="U237" s="99">
        <f t="shared" si="627"/>
        <v>0</v>
      </c>
      <c r="V237" s="84"/>
      <c r="W237" s="99">
        <f t="shared" si="617"/>
        <v>0</v>
      </c>
      <c r="X237" s="84">
        <v>120</v>
      </c>
      <c r="Y237" s="99">
        <f t="shared" si="618"/>
        <v>43439617.908441596</v>
      </c>
      <c r="Z237" s="99"/>
      <c r="AA237" s="99"/>
      <c r="AB237" s="84"/>
      <c r="AC237" s="99">
        <f t="shared" si="619"/>
        <v>0</v>
      </c>
      <c r="AD237" s="84"/>
      <c r="AE237" s="84"/>
      <c r="AF237" s="84"/>
      <c r="AG237" s="99">
        <f t="shared" si="621"/>
        <v>0</v>
      </c>
      <c r="AH237" s="84"/>
      <c r="AI237" s="84"/>
      <c r="AJ237" s="104"/>
      <c r="AK237" s="99">
        <f t="shared" si="622"/>
        <v>0</v>
      </c>
      <c r="AL237" s="84"/>
      <c r="AM237" s="99">
        <f t="shared" si="623"/>
        <v>0</v>
      </c>
      <c r="AN237" s="84"/>
      <c r="AO237" s="99">
        <f t="shared" si="624"/>
        <v>0</v>
      </c>
      <c r="AP237" s="84"/>
      <c r="AQ237" s="99">
        <f t="shared" si="628"/>
        <v>0</v>
      </c>
      <c r="AR237" s="88">
        <v>68</v>
      </c>
      <c r="AS237" s="99">
        <f t="shared" si="620"/>
        <v>24766902.062709089</v>
      </c>
      <c r="AT237" s="84"/>
      <c r="AU237" s="99">
        <f t="shared" si="629"/>
        <v>0</v>
      </c>
      <c r="AV237" s="84"/>
      <c r="AW237" s="84"/>
      <c r="AX237" s="84"/>
      <c r="AY237" s="84"/>
      <c r="AZ237" s="84"/>
      <c r="BA237" s="84"/>
      <c r="BB237" s="84"/>
      <c r="BC237" s="84"/>
      <c r="BD237" s="84"/>
      <c r="BE237" s="84"/>
      <c r="BF237" s="84"/>
      <c r="BG237" s="84"/>
      <c r="BH237" s="84"/>
      <c r="BI237" s="84"/>
      <c r="BJ237" s="84"/>
      <c r="BK237" s="84"/>
      <c r="BL237" s="84"/>
      <c r="BM237" s="84"/>
      <c r="BN237" s="84"/>
      <c r="BO237" s="84"/>
      <c r="BP237" s="84"/>
      <c r="BQ237" s="84"/>
      <c r="BR237" s="84"/>
      <c r="BS237" s="84"/>
      <c r="BT237" s="84"/>
      <c r="BU237" s="84"/>
      <c r="BV237" s="84"/>
      <c r="BW237" s="89"/>
      <c r="BX237" s="84"/>
      <c r="BY237" s="84"/>
      <c r="BZ237" s="84"/>
      <c r="CA237" s="84"/>
      <c r="CB237" s="84"/>
      <c r="CC237" s="84"/>
      <c r="CD237" s="84"/>
      <c r="CE237" s="84"/>
      <c r="CF237" s="84"/>
      <c r="CG237" s="84"/>
      <c r="CH237" s="84"/>
      <c r="CI237" s="84"/>
      <c r="CJ237" s="84"/>
      <c r="CK237" s="84"/>
      <c r="CL237" s="84"/>
      <c r="CM237" s="84"/>
      <c r="CN237" s="84"/>
      <c r="CO237" s="84"/>
      <c r="CP237" s="84"/>
      <c r="CQ237" s="84"/>
      <c r="CR237" s="84"/>
      <c r="CS237" s="84"/>
      <c r="CT237" s="84"/>
      <c r="CU237" s="84"/>
      <c r="CV237" s="84"/>
      <c r="CW237" s="84"/>
      <c r="CX237" s="90"/>
      <c r="CY237" s="84"/>
      <c r="CZ237" s="84"/>
      <c r="DA237" s="89"/>
      <c r="DB237" s="84"/>
      <c r="DC237" s="84"/>
      <c r="DD237" s="91"/>
      <c r="DE237" s="84"/>
      <c r="DF237" s="84"/>
      <c r="DG237" s="99">
        <f t="shared" si="626"/>
        <v>0</v>
      </c>
      <c r="DH237" s="84"/>
      <c r="DI237" s="84"/>
      <c r="DJ237" s="84"/>
      <c r="DK237" s="89"/>
      <c r="DL237" s="89"/>
      <c r="DM237" s="89"/>
      <c r="DN237" s="85">
        <f t="shared" si="630"/>
        <v>188</v>
      </c>
      <c r="DO237" s="85">
        <f t="shared" si="631"/>
        <v>68206519.971150681</v>
      </c>
    </row>
    <row r="238" spans="1:119" ht="45" customHeight="1" x14ac:dyDescent="0.25">
      <c r="A238" s="73"/>
      <c r="B238" s="78">
        <v>206</v>
      </c>
      <c r="C238" s="191" t="s">
        <v>558</v>
      </c>
      <c r="D238" s="154" t="s">
        <v>559</v>
      </c>
      <c r="E238" s="74">
        <v>25969</v>
      </c>
      <c r="F238" s="152">
        <v>16.29</v>
      </c>
      <c r="G238" s="76">
        <v>1</v>
      </c>
      <c r="H238" s="77"/>
      <c r="I238" s="77"/>
      <c r="J238" s="77"/>
      <c r="K238" s="98">
        <v>1.2500000000000001E-2</v>
      </c>
      <c r="L238" s="82">
        <v>1.4</v>
      </c>
      <c r="M238" s="82">
        <v>1.68</v>
      </c>
      <c r="N238" s="82">
        <v>2.23</v>
      </c>
      <c r="O238" s="83">
        <v>2.57</v>
      </c>
      <c r="P238" s="84">
        <v>0</v>
      </c>
      <c r="Q238" s="99">
        <f t="shared" si="615"/>
        <v>0</v>
      </c>
      <c r="R238" s="99"/>
      <c r="S238" s="99">
        <f t="shared" si="616"/>
        <v>0</v>
      </c>
      <c r="T238" s="99"/>
      <c r="U238" s="99">
        <f t="shared" si="627"/>
        <v>0</v>
      </c>
      <c r="V238" s="84"/>
      <c r="W238" s="99">
        <f t="shared" si="617"/>
        <v>0</v>
      </c>
      <c r="X238" s="84">
        <v>90</v>
      </c>
      <c r="Y238" s="99">
        <f t="shared" si="618"/>
        <v>38530028.7108</v>
      </c>
      <c r="Z238" s="99"/>
      <c r="AA238" s="99"/>
      <c r="AB238" s="84"/>
      <c r="AC238" s="99">
        <f t="shared" si="619"/>
        <v>0</v>
      </c>
      <c r="AD238" s="84"/>
      <c r="AE238" s="84"/>
      <c r="AF238" s="84"/>
      <c r="AG238" s="99">
        <f t="shared" si="621"/>
        <v>0</v>
      </c>
      <c r="AH238" s="84"/>
      <c r="AI238" s="84"/>
      <c r="AJ238" s="104"/>
      <c r="AK238" s="99">
        <f t="shared" si="622"/>
        <v>0</v>
      </c>
      <c r="AL238" s="84"/>
      <c r="AM238" s="99">
        <f t="shared" si="623"/>
        <v>0</v>
      </c>
      <c r="AN238" s="84"/>
      <c r="AO238" s="99">
        <f t="shared" si="624"/>
        <v>0</v>
      </c>
      <c r="AP238" s="84"/>
      <c r="AQ238" s="99">
        <f t="shared" si="628"/>
        <v>0</v>
      </c>
      <c r="AR238" s="88">
        <v>101</v>
      </c>
      <c r="AS238" s="99">
        <f t="shared" si="620"/>
        <v>43448614.468569003</v>
      </c>
      <c r="AT238" s="84"/>
      <c r="AU238" s="99">
        <f t="shared" si="629"/>
        <v>0</v>
      </c>
      <c r="AV238" s="84"/>
      <c r="AW238" s="84"/>
      <c r="AX238" s="84"/>
      <c r="AY238" s="84"/>
      <c r="AZ238" s="84"/>
      <c r="BA238" s="84"/>
      <c r="BB238" s="84"/>
      <c r="BC238" s="84"/>
      <c r="BD238" s="84"/>
      <c r="BE238" s="84"/>
      <c r="BF238" s="84"/>
      <c r="BG238" s="84"/>
      <c r="BH238" s="84"/>
      <c r="BI238" s="84"/>
      <c r="BJ238" s="84"/>
      <c r="BK238" s="84"/>
      <c r="BL238" s="84"/>
      <c r="BM238" s="84"/>
      <c r="BN238" s="84"/>
      <c r="BO238" s="84"/>
      <c r="BP238" s="84"/>
      <c r="BQ238" s="84"/>
      <c r="BR238" s="84"/>
      <c r="BS238" s="84"/>
      <c r="BT238" s="84"/>
      <c r="BU238" s="84"/>
      <c r="BV238" s="84"/>
      <c r="BW238" s="89"/>
      <c r="BX238" s="84"/>
      <c r="BY238" s="84"/>
      <c r="BZ238" s="84"/>
      <c r="CA238" s="84"/>
      <c r="CB238" s="84"/>
      <c r="CC238" s="84"/>
      <c r="CD238" s="84"/>
      <c r="CE238" s="84"/>
      <c r="CF238" s="84"/>
      <c r="CG238" s="84"/>
      <c r="CH238" s="84"/>
      <c r="CI238" s="84"/>
      <c r="CJ238" s="84"/>
      <c r="CK238" s="84"/>
      <c r="CL238" s="84"/>
      <c r="CM238" s="84"/>
      <c r="CN238" s="84"/>
      <c r="CO238" s="84"/>
      <c r="CP238" s="84"/>
      <c r="CQ238" s="84"/>
      <c r="CR238" s="84"/>
      <c r="CS238" s="84"/>
      <c r="CT238" s="84"/>
      <c r="CU238" s="84"/>
      <c r="CV238" s="84"/>
      <c r="CW238" s="84"/>
      <c r="CX238" s="90"/>
      <c r="CY238" s="84"/>
      <c r="CZ238" s="84"/>
      <c r="DA238" s="89"/>
      <c r="DB238" s="84"/>
      <c r="DC238" s="84"/>
      <c r="DD238" s="91"/>
      <c r="DE238" s="84"/>
      <c r="DF238" s="84"/>
      <c r="DG238" s="99">
        <f t="shared" si="626"/>
        <v>0</v>
      </c>
      <c r="DH238" s="84"/>
      <c r="DI238" s="84"/>
      <c r="DJ238" s="84"/>
      <c r="DK238" s="89"/>
      <c r="DL238" s="89"/>
      <c r="DM238" s="89"/>
      <c r="DN238" s="85">
        <f t="shared" si="630"/>
        <v>191</v>
      </c>
      <c r="DO238" s="85">
        <f t="shared" si="631"/>
        <v>81978643.179369003</v>
      </c>
    </row>
    <row r="239" spans="1:119" ht="45" customHeight="1" x14ac:dyDescent="0.25">
      <c r="A239" s="73"/>
      <c r="B239" s="78">
        <v>207</v>
      </c>
      <c r="C239" s="191" t="s">
        <v>560</v>
      </c>
      <c r="D239" s="154" t="s">
        <v>561</v>
      </c>
      <c r="E239" s="74">
        <v>25969</v>
      </c>
      <c r="F239" s="152">
        <v>19.96</v>
      </c>
      <c r="G239" s="76">
        <v>1</v>
      </c>
      <c r="H239" s="77"/>
      <c r="I239" s="77"/>
      <c r="J239" s="77"/>
      <c r="K239" s="98">
        <v>9.9000000000000008E-3</v>
      </c>
      <c r="L239" s="82">
        <v>1.4</v>
      </c>
      <c r="M239" s="82">
        <v>1.68</v>
      </c>
      <c r="N239" s="82">
        <v>2.23</v>
      </c>
      <c r="O239" s="83">
        <v>2.57</v>
      </c>
      <c r="P239" s="84">
        <v>0</v>
      </c>
      <c r="Q239" s="99">
        <f t="shared" si="615"/>
        <v>0</v>
      </c>
      <c r="R239" s="99"/>
      <c r="S239" s="99">
        <f t="shared" si="616"/>
        <v>0</v>
      </c>
      <c r="T239" s="99"/>
      <c r="U239" s="99">
        <f t="shared" si="627"/>
        <v>0</v>
      </c>
      <c r="V239" s="84"/>
      <c r="W239" s="99">
        <f t="shared" si="617"/>
        <v>0</v>
      </c>
      <c r="X239" s="84"/>
      <c r="Y239" s="99">
        <f t="shared" si="618"/>
        <v>0</v>
      </c>
      <c r="Z239" s="99"/>
      <c r="AA239" s="99"/>
      <c r="AB239" s="84"/>
      <c r="AC239" s="99">
        <f t="shared" si="619"/>
        <v>0</v>
      </c>
      <c r="AD239" s="84"/>
      <c r="AE239" s="84"/>
      <c r="AF239" s="84"/>
      <c r="AG239" s="99">
        <f t="shared" si="621"/>
        <v>0</v>
      </c>
      <c r="AH239" s="84"/>
      <c r="AI239" s="84"/>
      <c r="AJ239" s="104"/>
      <c r="AK239" s="99">
        <f t="shared" si="622"/>
        <v>0</v>
      </c>
      <c r="AL239" s="84"/>
      <c r="AM239" s="99">
        <f t="shared" si="623"/>
        <v>0</v>
      </c>
      <c r="AN239" s="84"/>
      <c r="AO239" s="99">
        <f t="shared" si="624"/>
        <v>0</v>
      </c>
      <c r="AP239" s="84"/>
      <c r="AQ239" s="99">
        <f t="shared" si="628"/>
        <v>0</v>
      </c>
      <c r="AR239" s="88"/>
      <c r="AS239" s="99">
        <f t="shared" si="620"/>
        <v>0</v>
      </c>
      <c r="AT239" s="84"/>
      <c r="AU239" s="99">
        <f t="shared" si="629"/>
        <v>0</v>
      </c>
      <c r="AV239" s="84"/>
      <c r="AW239" s="84"/>
      <c r="AX239" s="84"/>
      <c r="AY239" s="84"/>
      <c r="AZ239" s="84"/>
      <c r="BA239" s="84"/>
      <c r="BB239" s="84"/>
      <c r="BC239" s="84"/>
      <c r="BD239" s="84"/>
      <c r="BE239" s="84"/>
      <c r="BF239" s="84"/>
      <c r="BG239" s="84"/>
      <c r="BH239" s="84"/>
      <c r="BI239" s="84"/>
      <c r="BJ239" s="84"/>
      <c r="BK239" s="84"/>
      <c r="BL239" s="84"/>
      <c r="BM239" s="84"/>
      <c r="BN239" s="84"/>
      <c r="BO239" s="84"/>
      <c r="BP239" s="84"/>
      <c r="BQ239" s="84"/>
      <c r="BR239" s="84"/>
      <c r="BS239" s="84"/>
      <c r="BT239" s="84"/>
      <c r="BU239" s="84"/>
      <c r="BV239" s="84"/>
      <c r="BW239" s="89"/>
      <c r="BX239" s="84"/>
      <c r="BY239" s="84"/>
      <c r="BZ239" s="84"/>
      <c r="CA239" s="84"/>
      <c r="CB239" s="84"/>
      <c r="CC239" s="84"/>
      <c r="CD239" s="84"/>
      <c r="CE239" s="84"/>
      <c r="CF239" s="84"/>
      <c r="CG239" s="84"/>
      <c r="CH239" s="84"/>
      <c r="CI239" s="84"/>
      <c r="CJ239" s="84"/>
      <c r="CK239" s="84"/>
      <c r="CL239" s="84"/>
      <c r="CM239" s="84"/>
      <c r="CN239" s="84"/>
      <c r="CO239" s="84"/>
      <c r="CP239" s="84"/>
      <c r="CQ239" s="84"/>
      <c r="CR239" s="84"/>
      <c r="CS239" s="84"/>
      <c r="CT239" s="84"/>
      <c r="CU239" s="84"/>
      <c r="CV239" s="84"/>
      <c r="CW239" s="84"/>
      <c r="CX239" s="90"/>
      <c r="CY239" s="84"/>
      <c r="CZ239" s="84"/>
      <c r="DA239" s="89"/>
      <c r="DB239" s="84"/>
      <c r="DC239" s="84"/>
      <c r="DD239" s="91"/>
      <c r="DE239" s="84"/>
      <c r="DF239" s="84"/>
      <c r="DG239" s="99">
        <f t="shared" si="626"/>
        <v>0</v>
      </c>
      <c r="DH239" s="84"/>
      <c r="DI239" s="84"/>
      <c r="DJ239" s="84"/>
      <c r="DK239" s="89"/>
      <c r="DL239" s="89"/>
      <c r="DM239" s="89"/>
      <c r="DN239" s="85">
        <f t="shared" si="630"/>
        <v>0</v>
      </c>
      <c r="DO239" s="85">
        <f t="shared" si="631"/>
        <v>0</v>
      </c>
    </row>
    <row r="240" spans="1:119" ht="45" customHeight="1" x14ac:dyDescent="0.25">
      <c r="A240" s="73"/>
      <c r="B240" s="78">
        <v>208</v>
      </c>
      <c r="C240" s="191" t="s">
        <v>562</v>
      </c>
      <c r="D240" s="192" t="s">
        <v>563</v>
      </c>
      <c r="E240" s="74">
        <v>25969</v>
      </c>
      <c r="F240" s="152">
        <v>26.46</v>
      </c>
      <c r="G240" s="76">
        <v>1</v>
      </c>
      <c r="H240" s="77"/>
      <c r="I240" s="77"/>
      <c r="J240" s="77"/>
      <c r="K240" s="98">
        <v>7.4999999999999997E-3</v>
      </c>
      <c r="L240" s="82">
        <v>1.4</v>
      </c>
      <c r="M240" s="82">
        <v>1.68</v>
      </c>
      <c r="N240" s="82">
        <v>2.23</v>
      </c>
      <c r="O240" s="83">
        <v>2.57</v>
      </c>
      <c r="P240" s="84"/>
      <c r="Q240" s="99">
        <f t="shared" si="615"/>
        <v>0</v>
      </c>
      <c r="R240" s="99"/>
      <c r="S240" s="99">
        <f t="shared" si="616"/>
        <v>0</v>
      </c>
      <c r="T240" s="99"/>
      <c r="U240" s="99">
        <f t="shared" si="627"/>
        <v>0</v>
      </c>
      <c r="V240" s="84"/>
      <c r="W240" s="99">
        <f t="shared" si="617"/>
        <v>0</v>
      </c>
      <c r="X240" s="84">
        <v>85</v>
      </c>
      <c r="Y240" s="99">
        <f t="shared" si="618"/>
        <v>58827407.420880005</v>
      </c>
      <c r="Z240" s="99"/>
      <c r="AA240" s="99"/>
      <c r="AB240" s="84"/>
      <c r="AC240" s="99">
        <f t="shared" si="619"/>
        <v>0</v>
      </c>
      <c r="AD240" s="84"/>
      <c r="AE240" s="84"/>
      <c r="AF240" s="84"/>
      <c r="AG240" s="99">
        <f t="shared" si="621"/>
        <v>0</v>
      </c>
      <c r="AH240" s="84"/>
      <c r="AI240" s="84"/>
      <c r="AJ240" s="104"/>
      <c r="AK240" s="99">
        <f t="shared" si="622"/>
        <v>0</v>
      </c>
      <c r="AL240" s="84"/>
      <c r="AM240" s="99">
        <f t="shared" si="623"/>
        <v>0</v>
      </c>
      <c r="AN240" s="84"/>
      <c r="AO240" s="99">
        <f t="shared" si="624"/>
        <v>0</v>
      </c>
      <c r="AP240" s="84"/>
      <c r="AQ240" s="99">
        <f t="shared" si="628"/>
        <v>0</v>
      </c>
      <c r="AR240" s="88">
        <v>27</v>
      </c>
      <c r="AS240" s="99">
        <f t="shared" si="620"/>
        <v>18740898.098017201</v>
      </c>
      <c r="AT240" s="84"/>
      <c r="AU240" s="99">
        <f t="shared" si="629"/>
        <v>0</v>
      </c>
      <c r="AV240" s="84"/>
      <c r="AW240" s="84"/>
      <c r="AX240" s="84"/>
      <c r="AY240" s="84"/>
      <c r="AZ240" s="84"/>
      <c r="BA240" s="84"/>
      <c r="BB240" s="84"/>
      <c r="BC240" s="84"/>
      <c r="BD240" s="84"/>
      <c r="BE240" s="84"/>
      <c r="BF240" s="84"/>
      <c r="BG240" s="84"/>
      <c r="BH240" s="84"/>
      <c r="BI240" s="84"/>
      <c r="BJ240" s="84"/>
      <c r="BK240" s="84"/>
      <c r="BL240" s="84"/>
      <c r="BM240" s="84"/>
      <c r="BN240" s="84"/>
      <c r="BO240" s="84"/>
      <c r="BP240" s="84"/>
      <c r="BQ240" s="84"/>
      <c r="BR240" s="84"/>
      <c r="BS240" s="84"/>
      <c r="BT240" s="84"/>
      <c r="BU240" s="84"/>
      <c r="BV240" s="84"/>
      <c r="BW240" s="89"/>
      <c r="BX240" s="84"/>
      <c r="BY240" s="84"/>
      <c r="BZ240" s="84"/>
      <c r="CA240" s="84"/>
      <c r="CB240" s="84"/>
      <c r="CC240" s="84"/>
      <c r="CD240" s="84"/>
      <c r="CE240" s="84"/>
      <c r="CF240" s="84"/>
      <c r="CG240" s="84"/>
      <c r="CH240" s="84"/>
      <c r="CI240" s="84"/>
      <c r="CJ240" s="84"/>
      <c r="CK240" s="84"/>
      <c r="CL240" s="84"/>
      <c r="CM240" s="84"/>
      <c r="CN240" s="84"/>
      <c r="CO240" s="84"/>
      <c r="CP240" s="84"/>
      <c r="CQ240" s="84"/>
      <c r="CR240" s="84"/>
      <c r="CS240" s="84"/>
      <c r="CT240" s="84"/>
      <c r="CU240" s="84"/>
      <c r="CV240" s="84"/>
      <c r="CW240" s="84"/>
      <c r="CX240" s="90"/>
      <c r="CY240" s="84"/>
      <c r="CZ240" s="84"/>
      <c r="DA240" s="89"/>
      <c r="DB240" s="84"/>
      <c r="DC240" s="84"/>
      <c r="DD240" s="91"/>
      <c r="DE240" s="84"/>
      <c r="DF240" s="84"/>
      <c r="DG240" s="99">
        <f t="shared" si="626"/>
        <v>0</v>
      </c>
      <c r="DH240" s="84"/>
      <c r="DI240" s="84"/>
      <c r="DJ240" s="84"/>
      <c r="DK240" s="89"/>
      <c r="DL240" s="89"/>
      <c r="DM240" s="89"/>
      <c r="DN240" s="85">
        <f t="shared" si="630"/>
        <v>112</v>
      </c>
      <c r="DO240" s="85">
        <f t="shared" si="631"/>
        <v>77568305.518897206</v>
      </c>
    </row>
    <row r="241" spans="1:119" ht="45" customHeight="1" x14ac:dyDescent="0.25">
      <c r="A241" s="73"/>
      <c r="B241" s="78">
        <v>209</v>
      </c>
      <c r="C241" s="191" t="s">
        <v>564</v>
      </c>
      <c r="D241" s="192" t="s">
        <v>565</v>
      </c>
      <c r="E241" s="74">
        <v>25969</v>
      </c>
      <c r="F241" s="152">
        <v>35.35</v>
      </c>
      <c r="G241" s="76">
        <v>1</v>
      </c>
      <c r="H241" s="77"/>
      <c r="I241" s="77"/>
      <c r="J241" s="77"/>
      <c r="K241" s="98">
        <v>5.5999999999999999E-3</v>
      </c>
      <c r="L241" s="82">
        <v>1.4</v>
      </c>
      <c r="M241" s="82">
        <v>1.68</v>
      </c>
      <c r="N241" s="82">
        <v>2.23</v>
      </c>
      <c r="O241" s="83">
        <v>2.57</v>
      </c>
      <c r="P241" s="84"/>
      <c r="Q241" s="99">
        <f t="shared" si="615"/>
        <v>0</v>
      </c>
      <c r="R241" s="99"/>
      <c r="S241" s="99">
        <f t="shared" si="616"/>
        <v>0</v>
      </c>
      <c r="T241" s="99"/>
      <c r="U241" s="99">
        <f t="shared" si="627"/>
        <v>0</v>
      </c>
      <c r="V241" s="84"/>
      <c r="W241" s="99">
        <f t="shared" si="617"/>
        <v>0</v>
      </c>
      <c r="X241" s="84">
        <v>4</v>
      </c>
      <c r="Y241" s="99">
        <f t="shared" si="618"/>
        <v>3691757.3612416005</v>
      </c>
      <c r="Z241" s="99"/>
      <c r="AA241" s="99"/>
      <c r="AB241" s="84"/>
      <c r="AC241" s="99">
        <f t="shared" si="619"/>
        <v>0</v>
      </c>
      <c r="AD241" s="84"/>
      <c r="AE241" s="84"/>
      <c r="AF241" s="84"/>
      <c r="AG241" s="99">
        <f t="shared" si="621"/>
        <v>0</v>
      </c>
      <c r="AH241" s="84"/>
      <c r="AI241" s="84"/>
      <c r="AJ241" s="104"/>
      <c r="AK241" s="99">
        <f t="shared" si="622"/>
        <v>0</v>
      </c>
      <c r="AL241" s="84"/>
      <c r="AM241" s="99">
        <f t="shared" si="623"/>
        <v>0</v>
      </c>
      <c r="AN241" s="84"/>
      <c r="AO241" s="99">
        <f t="shared" si="624"/>
        <v>0</v>
      </c>
      <c r="AP241" s="84"/>
      <c r="AQ241" s="99">
        <f t="shared" si="628"/>
        <v>0</v>
      </c>
      <c r="AR241" s="88">
        <v>2</v>
      </c>
      <c r="AS241" s="99">
        <f t="shared" si="620"/>
        <v>1849909.0860409599</v>
      </c>
      <c r="AT241" s="84"/>
      <c r="AU241" s="99">
        <f t="shared" si="629"/>
        <v>0</v>
      </c>
      <c r="AV241" s="84"/>
      <c r="AW241" s="84"/>
      <c r="AX241" s="84"/>
      <c r="AY241" s="84"/>
      <c r="AZ241" s="84"/>
      <c r="BA241" s="84"/>
      <c r="BB241" s="84"/>
      <c r="BC241" s="84"/>
      <c r="BD241" s="84"/>
      <c r="BE241" s="84"/>
      <c r="BF241" s="84"/>
      <c r="BG241" s="84"/>
      <c r="BH241" s="84"/>
      <c r="BI241" s="84"/>
      <c r="BJ241" s="84"/>
      <c r="BK241" s="84"/>
      <c r="BL241" s="84"/>
      <c r="BM241" s="84"/>
      <c r="BN241" s="84"/>
      <c r="BO241" s="84"/>
      <c r="BP241" s="84"/>
      <c r="BQ241" s="84"/>
      <c r="BR241" s="84"/>
      <c r="BS241" s="84"/>
      <c r="BT241" s="84"/>
      <c r="BU241" s="84"/>
      <c r="BV241" s="84"/>
      <c r="BW241" s="89"/>
      <c r="BX241" s="84"/>
      <c r="BY241" s="84"/>
      <c r="BZ241" s="84"/>
      <c r="CA241" s="84"/>
      <c r="CB241" s="84"/>
      <c r="CC241" s="84"/>
      <c r="CD241" s="84"/>
      <c r="CE241" s="84"/>
      <c r="CF241" s="84"/>
      <c r="CG241" s="84"/>
      <c r="CH241" s="84"/>
      <c r="CI241" s="84"/>
      <c r="CJ241" s="84"/>
      <c r="CK241" s="84"/>
      <c r="CL241" s="84"/>
      <c r="CM241" s="84"/>
      <c r="CN241" s="84"/>
      <c r="CO241" s="84"/>
      <c r="CP241" s="84"/>
      <c r="CQ241" s="84"/>
      <c r="CR241" s="84"/>
      <c r="CS241" s="84"/>
      <c r="CT241" s="84"/>
      <c r="CU241" s="84"/>
      <c r="CV241" s="84"/>
      <c r="CW241" s="84"/>
      <c r="CX241" s="90"/>
      <c r="CY241" s="84"/>
      <c r="CZ241" s="84"/>
      <c r="DA241" s="89"/>
      <c r="DB241" s="84"/>
      <c r="DC241" s="84"/>
      <c r="DD241" s="91"/>
      <c r="DE241" s="84"/>
      <c r="DF241" s="84"/>
      <c r="DG241" s="99">
        <f t="shared" si="626"/>
        <v>0</v>
      </c>
      <c r="DH241" s="84"/>
      <c r="DI241" s="84"/>
      <c r="DJ241" s="84"/>
      <c r="DK241" s="89"/>
      <c r="DL241" s="89"/>
      <c r="DM241" s="89"/>
      <c r="DN241" s="85">
        <f t="shared" si="630"/>
        <v>6</v>
      </c>
      <c r="DO241" s="85">
        <f t="shared" si="631"/>
        <v>5541666.4472825602</v>
      </c>
    </row>
    <row r="242" spans="1:119" ht="15.75" customHeight="1" x14ac:dyDescent="0.25">
      <c r="A242" s="196">
        <v>20</v>
      </c>
      <c r="B242" s="211"/>
      <c r="C242" s="212"/>
      <c r="D242" s="214" t="s">
        <v>566</v>
      </c>
      <c r="E242" s="200">
        <v>25969</v>
      </c>
      <c r="F242" s="213">
        <v>0.87</v>
      </c>
      <c r="G242" s="207"/>
      <c r="H242" s="77"/>
      <c r="I242" s="77"/>
      <c r="J242" s="77"/>
      <c r="K242" s="208"/>
      <c r="L242" s="209">
        <v>1.4</v>
      </c>
      <c r="M242" s="209">
        <v>1.68</v>
      </c>
      <c r="N242" s="209">
        <v>2.23</v>
      </c>
      <c r="O242" s="210">
        <v>2.57</v>
      </c>
      <c r="P242" s="206">
        <f t="shared" ref="P242:CA242" si="632">SUM(P243:P252)</f>
        <v>906</v>
      </c>
      <c r="Q242" s="206">
        <f t="shared" si="632"/>
        <v>38936391.6228</v>
      </c>
      <c r="R242" s="206">
        <f t="shared" si="632"/>
        <v>5</v>
      </c>
      <c r="S242" s="206">
        <f t="shared" si="632"/>
        <v>179165.32480000003</v>
      </c>
      <c r="T242" s="206">
        <f t="shared" si="632"/>
        <v>12</v>
      </c>
      <c r="U242" s="206">
        <f t="shared" si="632"/>
        <v>454457.49999999988</v>
      </c>
      <c r="V242" s="206">
        <f t="shared" si="632"/>
        <v>0</v>
      </c>
      <c r="W242" s="206">
        <f t="shared" si="632"/>
        <v>0</v>
      </c>
      <c r="X242" s="206">
        <f t="shared" si="632"/>
        <v>0</v>
      </c>
      <c r="Y242" s="206">
        <f t="shared" si="632"/>
        <v>0</v>
      </c>
      <c r="Z242" s="206">
        <f t="shared" si="632"/>
        <v>0</v>
      </c>
      <c r="AA242" s="206">
        <f t="shared" si="632"/>
        <v>0</v>
      </c>
      <c r="AB242" s="206">
        <f t="shared" si="632"/>
        <v>0</v>
      </c>
      <c r="AC242" s="206">
        <f t="shared" si="632"/>
        <v>0</v>
      </c>
      <c r="AD242" s="206">
        <f t="shared" si="632"/>
        <v>0</v>
      </c>
      <c r="AE242" s="206">
        <f t="shared" si="632"/>
        <v>0</v>
      </c>
      <c r="AF242" s="206">
        <f t="shared" si="632"/>
        <v>0</v>
      </c>
      <c r="AG242" s="206">
        <f t="shared" si="632"/>
        <v>0</v>
      </c>
      <c r="AH242" s="206">
        <f t="shared" si="632"/>
        <v>0</v>
      </c>
      <c r="AI242" s="206">
        <f t="shared" si="632"/>
        <v>0</v>
      </c>
      <c r="AJ242" s="206">
        <f t="shared" si="632"/>
        <v>2181</v>
      </c>
      <c r="AK242" s="206">
        <f t="shared" si="632"/>
        <v>69291534.947600007</v>
      </c>
      <c r="AL242" s="206">
        <f t="shared" si="632"/>
        <v>0</v>
      </c>
      <c r="AM242" s="206">
        <f t="shared" si="632"/>
        <v>0</v>
      </c>
      <c r="AN242" s="206">
        <f t="shared" si="632"/>
        <v>0</v>
      </c>
      <c r="AO242" s="206">
        <f t="shared" si="632"/>
        <v>0</v>
      </c>
      <c r="AP242" s="206">
        <f t="shared" si="632"/>
        <v>0</v>
      </c>
      <c r="AQ242" s="206">
        <f t="shared" si="632"/>
        <v>0</v>
      </c>
      <c r="AR242" s="206">
        <f t="shared" si="632"/>
        <v>1</v>
      </c>
      <c r="AS242" s="206">
        <f t="shared" si="632"/>
        <v>55581.970079999999</v>
      </c>
      <c r="AT242" s="206">
        <f t="shared" si="632"/>
        <v>24</v>
      </c>
      <c r="AU242" s="206">
        <f t="shared" si="632"/>
        <v>808032.70632000011</v>
      </c>
      <c r="AV242" s="206">
        <f t="shared" si="632"/>
        <v>0</v>
      </c>
      <c r="AW242" s="206">
        <f t="shared" si="632"/>
        <v>0</v>
      </c>
      <c r="AX242" s="206">
        <f t="shared" si="632"/>
        <v>0</v>
      </c>
      <c r="AY242" s="206">
        <f t="shared" si="632"/>
        <v>0</v>
      </c>
      <c r="AZ242" s="206">
        <f t="shared" si="632"/>
        <v>0</v>
      </c>
      <c r="BA242" s="206">
        <f t="shared" si="632"/>
        <v>0</v>
      </c>
      <c r="BB242" s="206">
        <f t="shared" si="632"/>
        <v>0</v>
      </c>
      <c r="BC242" s="206">
        <f t="shared" si="632"/>
        <v>0</v>
      </c>
      <c r="BD242" s="206">
        <f t="shared" si="632"/>
        <v>0</v>
      </c>
      <c r="BE242" s="206">
        <f t="shared" si="632"/>
        <v>0</v>
      </c>
      <c r="BF242" s="206">
        <f t="shared" si="632"/>
        <v>0</v>
      </c>
      <c r="BG242" s="206">
        <f t="shared" si="632"/>
        <v>0</v>
      </c>
      <c r="BH242" s="206">
        <f t="shared" si="632"/>
        <v>18</v>
      </c>
      <c r="BI242" s="206">
        <f t="shared" si="632"/>
        <v>369092.20319999993</v>
      </c>
      <c r="BJ242" s="206">
        <f t="shared" si="632"/>
        <v>0</v>
      </c>
      <c r="BK242" s="206">
        <f t="shared" si="632"/>
        <v>0</v>
      </c>
      <c r="BL242" s="206">
        <f t="shared" si="632"/>
        <v>0</v>
      </c>
      <c r="BM242" s="206">
        <f t="shared" si="632"/>
        <v>0</v>
      </c>
      <c r="BN242" s="206">
        <f t="shared" si="632"/>
        <v>0</v>
      </c>
      <c r="BO242" s="206">
        <f t="shared" si="632"/>
        <v>0</v>
      </c>
      <c r="BP242" s="206">
        <f t="shared" si="632"/>
        <v>38</v>
      </c>
      <c r="BQ242" s="206">
        <f t="shared" si="632"/>
        <v>842018.85599999991</v>
      </c>
      <c r="BR242" s="206">
        <f t="shared" si="632"/>
        <v>11</v>
      </c>
      <c r="BS242" s="206">
        <f t="shared" si="632"/>
        <v>242265.83976</v>
      </c>
      <c r="BT242" s="206">
        <f t="shared" si="632"/>
        <v>16</v>
      </c>
      <c r="BU242" s="206">
        <f t="shared" si="632"/>
        <v>554947.1423999999</v>
      </c>
      <c r="BV242" s="206">
        <f t="shared" si="632"/>
        <v>21</v>
      </c>
      <c r="BW242" s="206">
        <f t="shared" si="632"/>
        <v>803626.28639999987</v>
      </c>
      <c r="BX242" s="206">
        <f t="shared" si="632"/>
        <v>35</v>
      </c>
      <c r="BY242" s="206">
        <f t="shared" si="632"/>
        <v>903461.51</v>
      </c>
      <c r="BZ242" s="206">
        <f t="shared" si="632"/>
        <v>0</v>
      </c>
      <c r="CA242" s="206">
        <f t="shared" si="632"/>
        <v>0</v>
      </c>
      <c r="CB242" s="206">
        <f t="shared" ref="CB242:DM242" si="633">SUM(CB243:CB252)</f>
        <v>0</v>
      </c>
      <c r="CC242" s="206">
        <f t="shared" si="633"/>
        <v>0</v>
      </c>
      <c r="CD242" s="206">
        <f t="shared" si="633"/>
        <v>2</v>
      </c>
      <c r="CE242" s="206">
        <f t="shared" si="633"/>
        <v>61951.646399999991</v>
      </c>
      <c r="CF242" s="206">
        <f t="shared" si="633"/>
        <v>0</v>
      </c>
      <c r="CG242" s="206">
        <f t="shared" si="633"/>
        <v>0</v>
      </c>
      <c r="CH242" s="206">
        <f t="shared" si="633"/>
        <v>0</v>
      </c>
      <c r="CI242" s="206">
        <f t="shared" si="633"/>
        <v>0</v>
      </c>
      <c r="CJ242" s="206">
        <f t="shared" si="633"/>
        <v>0</v>
      </c>
      <c r="CK242" s="206">
        <f t="shared" si="633"/>
        <v>0</v>
      </c>
      <c r="CL242" s="206">
        <f t="shared" si="633"/>
        <v>20</v>
      </c>
      <c r="CM242" s="206">
        <f t="shared" si="633"/>
        <v>341752.03999999992</v>
      </c>
      <c r="CN242" s="206">
        <f t="shared" si="633"/>
        <v>12</v>
      </c>
      <c r="CO242" s="206">
        <f t="shared" si="633"/>
        <v>248679.14399999997</v>
      </c>
      <c r="CP242" s="206">
        <f t="shared" si="633"/>
        <v>13</v>
      </c>
      <c r="CQ242" s="206">
        <f t="shared" si="633"/>
        <v>291943.49799999991</v>
      </c>
      <c r="CR242" s="206">
        <f t="shared" si="633"/>
        <v>161</v>
      </c>
      <c r="CS242" s="206">
        <f t="shared" si="633"/>
        <v>5232296.4455999993</v>
      </c>
      <c r="CT242" s="206">
        <f t="shared" si="633"/>
        <v>6</v>
      </c>
      <c r="CU242" s="206">
        <f t="shared" si="633"/>
        <v>229046.58</v>
      </c>
      <c r="CV242" s="206">
        <f t="shared" si="633"/>
        <v>0</v>
      </c>
      <c r="CW242" s="206">
        <f t="shared" si="633"/>
        <v>0</v>
      </c>
      <c r="CX242" s="206">
        <f t="shared" si="633"/>
        <v>1416</v>
      </c>
      <c r="CY242" s="206">
        <f t="shared" si="633"/>
        <v>53162409.264719993</v>
      </c>
      <c r="CZ242" s="206">
        <f t="shared" si="633"/>
        <v>0</v>
      </c>
      <c r="DA242" s="206">
        <f t="shared" si="633"/>
        <v>0</v>
      </c>
      <c r="DB242" s="206">
        <f t="shared" si="633"/>
        <v>0</v>
      </c>
      <c r="DC242" s="206">
        <f t="shared" si="633"/>
        <v>0</v>
      </c>
      <c r="DD242" s="206">
        <f t="shared" si="633"/>
        <v>6</v>
      </c>
      <c r="DE242" s="206">
        <f t="shared" si="633"/>
        <v>142227.01919999998</v>
      </c>
      <c r="DF242" s="206">
        <f t="shared" si="633"/>
        <v>3</v>
      </c>
      <c r="DG242" s="206">
        <f t="shared" si="633"/>
        <v>71986.067999999985</v>
      </c>
      <c r="DH242" s="206">
        <f t="shared" si="633"/>
        <v>5</v>
      </c>
      <c r="DI242" s="206">
        <f t="shared" si="633"/>
        <v>176628.15349999999</v>
      </c>
      <c r="DJ242" s="206">
        <f t="shared" si="633"/>
        <v>8</v>
      </c>
      <c r="DK242" s="206">
        <f t="shared" si="633"/>
        <v>335703.85989999992</v>
      </c>
      <c r="DL242" s="206">
        <f t="shared" si="633"/>
        <v>0</v>
      </c>
      <c r="DM242" s="206">
        <f t="shared" si="633"/>
        <v>0</v>
      </c>
      <c r="DN242" s="206">
        <f>SUM(DN243:DN252)</f>
        <v>4920</v>
      </c>
      <c r="DO242" s="206">
        <f t="shared" ref="DO242" si="634">SUM(DO243:DO252)</f>
        <v>173735199.62867999</v>
      </c>
    </row>
    <row r="243" spans="1:119" ht="45" customHeight="1" x14ac:dyDescent="0.25">
      <c r="A243" s="73"/>
      <c r="B243" s="78">
        <v>210</v>
      </c>
      <c r="C243" s="79" t="s">
        <v>567</v>
      </c>
      <c r="D243" s="109" t="s">
        <v>568</v>
      </c>
      <c r="E243" s="74">
        <v>25969</v>
      </c>
      <c r="F243" s="81">
        <v>0.66</v>
      </c>
      <c r="G243" s="76">
        <v>1</v>
      </c>
      <c r="H243" s="77"/>
      <c r="I243" s="77"/>
      <c r="J243" s="77"/>
      <c r="K243" s="51"/>
      <c r="L243" s="82">
        <v>1.4</v>
      </c>
      <c r="M243" s="82">
        <v>1.68</v>
      </c>
      <c r="N243" s="82">
        <v>2.23</v>
      </c>
      <c r="O243" s="83">
        <v>2.57</v>
      </c>
      <c r="P243" s="84">
        <v>16</v>
      </c>
      <c r="Q243" s="84">
        <f t="shared" ref="Q243:Q249" si="635">(P243*$E243*$F243*$G243*$L243*$Q$11)</f>
        <v>422318.26560000004</v>
      </c>
      <c r="R243" s="84"/>
      <c r="S243" s="84">
        <f t="shared" ref="S243:S249" si="636">(R243*$E243*$F243*$G243*$L243*$S$11)</f>
        <v>0</v>
      </c>
      <c r="T243" s="84"/>
      <c r="U243" s="84">
        <f t="shared" ref="U243:U249" si="637">(T243*$E243*$F243*$G243*$L243*$U$11)</f>
        <v>0</v>
      </c>
      <c r="V243" s="84"/>
      <c r="W243" s="85">
        <f t="shared" ref="W243:W249" si="638">(V243*$E243*$F243*$G243*$L243*$W$11)</f>
        <v>0</v>
      </c>
      <c r="X243" s="84"/>
      <c r="Y243" s="84">
        <f t="shared" ref="Y243:Y249" si="639">(X243*$E243*$F243*$G243*$L243*$Y$11)</f>
        <v>0</v>
      </c>
      <c r="Z243" s="84"/>
      <c r="AA243" s="84"/>
      <c r="AB243" s="84"/>
      <c r="AC243" s="84">
        <f t="shared" ref="AC243:AC249" si="640">(AB243*$E243*$F243*$G243*$L243*$AC$11)</f>
        <v>0</v>
      </c>
      <c r="AD243" s="84"/>
      <c r="AE243" s="84"/>
      <c r="AF243" s="84"/>
      <c r="AG243" s="84">
        <f t="shared" ref="AG243:AG249" si="641">(AF243*$E243*$F243*$G243*$L243*$AG$11)</f>
        <v>0</v>
      </c>
      <c r="AH243" s="84"/>
      <c r="AI243" s="84"/>
      <c r="AJ243" s="104">
        <v>16</v>
      </c>
      <c r="AK243" s="84">
        <f t="shared" ref="AK243:AK249" si="642">(AJ243*$E243*$F243*$G243*$L243*$AK$11)</f>
        <v>422318.26560000004</v>
      </c>
      <c r="AL243" s="84"/>
      <c r="AM243" s="85">
        <f t="shared" ref="AM243:AM249" si="643">(AL243*$E243*$F243*$G243*$L243*$AM$11)</f>
        <v>0</v>
      </c>
      <c r="AN243" s="84"/>
      <c r="AO243" s="84">
        <f t="shared" ref="AO243:AO249" si="644">(AN243*$E243*$F243*$G243*$L243*$AO$11)</f>
        <v>0</v>
      </c>
      <c r="AP243" s="84"/>
      <c r="AQ243" s="84">
        <f t="shared" ref="AQ243:AQ249" si="645">(AP243*$E243*$F243*$G243*$M243*$AQ$11)</f>
        <v>0</v>
      </c>
      <c r="AR243" s="90"/>
      <c r="AS243" s="84">
        <f t="shared" ref="AS243:AS249" si="646">(AR243*$E243*$F243*$G243*$M243*$AS$11)</f>
        <v>0</v>
      </c>
      <c r="AT243" s="84"/>
      <c r="AU243" s="89">
        <f t="shared" ref="AU243:AU249" si="647">(AT243*$E243*$F243*$G243*$M243*$AU$11)</f>
        <v>0</v>
      </c>
      <c r="AV243" s="84"/>
      <c r="AW243" s="84">
        <f t="shared" ref="AW243:AW249" si="648">(AV243*$E243*$F243*$G243*$L243*$AW$11)</f>
        <v>0</v>
      </c>
      <c r="AX243" s="84">
        <v>0</v>
      </c>
      <c r="AY243" s="84">
        <f t="shared" ref="AY243:AY249" si="649">(AX243*$E243*$F243*$G243*$L243*$AY$11)</f>
        <v>0</v>
      </c>
      <c r="AZ243" s="84"/>
      <c r="BA243" s="84">
        <f t="shared" ref="BA243:BA249" si="650">(AZ243*$E243*$F243*$G243*$L243*$BA$11)</f>
        <v>0</v>
      </c>
      <c r="BB243" s="84"/>
      <c r="BC243" s="84">
        <f t="shared" ref="BC243:BC249" si="651">(BB243*$E243*$F243*$G243*$L243*$BC$11)</f>
        <v>0</v>
      </c>
      <c r="BD243" s="84"/>
      <c r="BE243" s="85">
        <f t="shared" ref="BE243:BE249" si="652">(BD243*$E243*$F243*$G243*$L243*$BE$11)</f>
        <v>0</v>
      </c>
      <c r="BF243" s="84"/>
      <c r="BG243" s="85">
        <f t="shared" ref="BG243:BG249" si="653">(BF243*$E243*$F243*$G243*$L243*$BG$11)</f>
        <v>0</v>
      </c>
      <c r="BH243" s="84"/>
      <c r="BI243" s="84">
        <f t="shared" ref="BI243:BI249" si="654">(BH243*$E243*$F243*$G243*$L243*$BI$11)</f>
        <v>0</v>
      </c>
      <c r="BJ243" s="84"/>
      <c r="BK243" s="84">
        <f t="shared" ref="BK243:BK249" si="655">(BJ243*$E243*$F243*$G243*$M243*$BK$11)</f>
        <v>0</v>
      </c>
      <c r="BL243" s="84"/>
      <c r="BM243" s="84">
        <f t="shared" ref="BM243:BM249" si="656">(BL243*$E243*$F243*$G243*$M243*$BM$11)</f>
        <v>0</v>
      </c>
      <c r="BN243" s="84"/>
      <c r="BO243" s="85">
        <f t="shared" ref="BO243:BO249" si="657">(BN243*$E243*$F243*$G243*$M243*$BO$11)</f>
        <v>0</v>
      </c>
      <c r="BP243" s="84"/>
      <c r="BQ243" s="84">
        <f t="shared" ref="BQ243:BQ249" si="658">(BP243*$E243*$F243*$G243*$M243*$BQ$11)</f>
        <v>0</v>
      </c>
      <c r="BR243" s="84"/>
      <c r="BS243" s="84">
        <f t="shared" ref="BS243:BS249" si="659">(BR243*$E243*$F243*$G243*$M243*$BS$11)</f>
        <v>0</v>
      </c>
      <c r="BT243" s="84"/>
      <c r="BU243" s="85">
        <f t="shared" ref="BU243:BU249" si="660">(BT243*$E243*$F243*$G243*$M243*$BU$11)</f>
        <v>0</v>
      </c>
      <c r="BV243" s="84"/>
      <c r="BW243" s="89">
        <f t="shared" ref="BW243:BW249" si="661">(BV243*$E243*$F243*$G243*$M243*$BW$11)</f>
        <v>0</v>
      </c>
      <c r="BX243" s="84"/>
      <c r="BY243" s="84">
        <f t="shared" ref="BY243:BY249" si="662">(BX243*$E243*$F243*$G243*$L243*$BY$11)</f>
        <v>0</v>
      </c>
      <c r="BZ243" s="84"/>
      <c r="CA243" s="84">
        <f t="shared" ref="CA243:CA249" si="663">(BZ243*$E243*$F243*$G243*$L243*$CA$11)</f>
        <v>0</v>
      </c>
      <c r="CB243" s="84"/>
      <c r="CC243" s="84">
        <f t="shared" ref="CC243:CC249" si="664">(CB243*$E243*$F243*$G243*$L243*$CC$11)</f>
        <v>0</v>
      </c>
      <c r="CD243" s="84"/>
      <c r="CE243" s="84">
        <f t="shared" ref="CE243:CE249" si="665">(CD243*$E243*$F243*$G243*$M243*$CE$11)</f>
        <v>0</v>
      </c>
      <c r="CF243" s="84"/>
      <c r="CG243" s="84"/>
      <c r="CH243" s="84"/>
      <c r="CI243" s="85">
        <f t="shared" ref="CI243:CI249" si="666">(CH243*$E243*$F243*$G243*$L243*$CI$11)</f>
        <v>0</v>
      </c>
      <c r="CJ243" s="84"/>
      <c r="CK243" s="85">
        <f t="shared" ref="CK243:CK249" si="667">(CJ243*$E243*$F243*$G243*$L243*$CK$11)</f>
        <v>0</v>
      </c>
      <c r="CL243" s="84"/>
      <c r="CM243" s="84">
        <f t="shared" ref="CM243:CM249" si="668">(CL243*$E243*$F243*$G243*$L243*$CM$11)</f>
        <v>0</v>
      </c>
      <c r="CN243" s="84"/>
      <c r="CO243" s="84">
        <f t="shared" ref="CO243:CO249" si="669">(CN243*$E243*$F243*$G243*$L243*$CO$11)</f>
        <v>0</v>
      </c>
      <c r="CP243" s="84"/>
      <c r="CQ243" s="84">
        <f t="shared" ref="CQ243:CQ249" si="670">(CP243*$E243*$F243*$G243*$L243*$CQ$11)</f>
        <v>0</v>
      </c>
      <c r="CR243" s="84"/>
      <c r="CS243" s="84">
        <f t="shared" ref="CS243:CS249" si="671">(CR243*$E243*$F243*$G243*$M243*$CS$11)</f>
        <v>0</v>
      </c>
      <c r="CT243" s="84"/>
      <c r="CU243" s="84">
        <f t="shared" ref="CU243:CU249" si="672">(CT243*$E243*$F243*$G243*$M243*$CU$11)</f>
        <v>0</v>
      </c>
      <c r="CV243" s="84"/>
      <c r="CW243" s="84">
        <f t="shared" ref="CW243:CW249" si="673">(CV243*$E243*$F243*$G243*$M243*$CW$11)</f>
        <v>0</v>
      </c>
      <c r="CX243" s="90">
        <v>10</v>
      </c>
      <c r="CY243" s="84">
        <f t="shared" ref="CY243:CY249" si="674">(CX243*$E243*$F243*$G243*$M243*$CY$11)</f>
        <v>259149.84479999999</v>
      </c>
      <c r="CZ243" s="84"/>
      <c r="DA243" s="89">
        <f t="shared" ref="DA243:DA249" si="675">(CZ243*$E243*$F243*$G243*$M243*DA$11)</f>
        <v>0</v>
      </c>
      <c r="DB243" s="84"/>
      <c r="DC243" s="84">
        <f t="shared" ref="DC243:DC249" si="676">(DB243*$E243*$F243*$G243*$M243*$DC$11)</f>
        <v>0</v>
      </c>
      <c r="DD243" s="91"/>
      <c r="DE243" s="84">
        <f t="shared" ref="DE243:DE249" si="677">(DD243*$E243*$F243*$G243*$M243*$DE$11)</f>
        <v>0</v>
      </c>
      <c r="DF243" s="84"/>
      <c r="DG243" s="84">
        <f t="shared" ref="DG243:DG249" si="678">(DF243*$E243*$F243*$G243*$M243*$DG$11)</f>
        <v>0</v>
      </c>
      <c r="DH243" s="84"/>
      <c r="DI243" s="84">
        <f t="shared" ref="DI243:DI249" si="679">(DH243*$E243*$F243*$G243*$N243*$DI$11)</f>
        <v>0</v>
      </c>
      <c r="DJ243" s="84"/>
      <c r="DK243" s="92">
        <f t="shared" ref="DK243:DK249" si="680">(DJ243*$E243*$F243*$G243*$O243*$DK$11)</f>
        <v>0</v>
      </c>
      <c r="DL243" s="89"/>
      <c r="DM243" s="89"/>
      <c r="DN243" s="85">
        <f t="shared" ref="DN243:DN252" si="681">SUM(P243,R243,T243,V243,X243,Z243,AB243,AD243,AF243,AH243,AJ243,AL243,AR243,AV243,AX243,CB243,AN243,BB243,BD243,BF243,CP243,BH243,BJ243,AP243,BN243,AT243,CR243,BP243,CT243,BR243,BT243,BV243,CD243,BX243,BZ243,CF243,CH243,CJ243,CL243,CN243,CV243,CX243,BL243,AZ243,CZ243,DB243,DD243,DF243,DH243,DJ243,DL243)</f>
        <v>42</v>
      </c>
      <c r="DO243" s="85">
        <f t="shared" ref="DO243:DO252" si="682">SUM(Q243,S243,U243,W243,Y243,AA243,AC243,AE243,AG243,AI243,AK243,AM243,AS243,AW243,AY243,CC243,AO243,BC243,BE243,BG243,CQ243,BI243,BK243,AQ243,BO243,AU243,CS243,BQ243,CU243,BS243,BU243,BW243,CE243,BY243,CA243,CG243,CI243,CK243,CM243,CO243,CW243,CY243,BM243,BA243,DA243,DC243,DE243,DG243,DI243,DK243,DM243)</f>
        <v>1103786.3760000002</v>
      </c>
    </row>
    <row r="244" spans="1:119" ht="30" customHeight="1" x14ac:dyDescent="0.25">
      <c r="A244" s="73"/>
      <c r="B244" s="78">
        <v>211</v>
      </c>
      <c r="C244" s="79" t="s">
        <v>569</v>
      </c>
      <c r="D244" s="109" t="s">
        <v>570</v>
      </c>
      <c r="E244" s="74">
        <v>25969</v>
      </c>
      <c r="F244" s="81">
        <v>0.47</v>
      </c>
      <c r="G244" s="76">
        <v>1</v>
      </c>
      <c r="H244" s="77"/>
      <c r="I244" s="77"/>
      <c r="J244" s="77"/>
      <c r="K244" s="51"/>
      <c r="L244" s="82">
        <v>1.4</v>
      </c>
      <c r="M244" s="82">
        <v>1.68</v>
      </c>
      <c r="N244" s="82">
        <v>2.23</v>
      </c>
      <c r="O244" s="83">
        <v>2.57</v>
      </c>
      <c r="P244" s="84">
        <v>38</v>
      </c>
      <c r="Q244" s="84">
        <f t="shared" si="635"/>
        <v>714261.76359999995</v>
      </c>
      <c r="R244" s="84"/>
      <c r="S244" s="84">
        <f t="shared" si="636"/>
        <v>0</v>
      </c>
      <c r="T244" s="84"/>
      <c r="U244" s="84">
        <f t="shared" si="637"/>
        <v>0</v>
      </c>
      <c r="V244" s="84"/>
      <c r="W244" s="85">
        <f t="shared" si="638"/>
        <v>0</v>
      </c>
      <c r="X244" s="84"/>
      <c r="Y244" s="84">
        <f t="shared" si="639"/>
        <v>0</v>
      </c>
      <c r="Z244" s="84"/>
      <c r="AA244" s="84"/>
      <c r="AB244" s="84"/>
      <c r="AC244" s="84">
        <f t="shared" si="640"/>
        <v>0</v>
      </c>
      <c r="AD244" s="84"/>
      <c r="AE244" s="84"/>
      <c r="AF244" s="84"/>
      <c r="AG244" s="84">
        <f t="shared" si="641"/>
        <v>0</v>
      </c>
      <c r="AH244" s="84"/>
      <c r="AI244" s="84"/>
      <c r="AJ244" s="104">
        <v>400</v>
      </c>
      <c r="AK244" s="84">
        <f t="shared" si="642"/>
        <v>7518544.8800000008</v>
      </c>
      <c r="AL244" s="84"/>
      <c r="AM244" s="85">
        <f t="shared" si="643"/>
        <v>0</v>
      </c>
      <c r="AN244" s="84"/>
      <c r="AO244" s="84">
        <f t="shared" si="644"/>
        <v>0</v>
      </c>
      <c r="AP244" s="84"/>
      <c r="AQ244" s="84">
        <f t="shared" si="645"/>
        <v>0</v>
      </c>
      <c r="AR244" s="90"/>
      <c r="AS244" s="84">
        <f t="shared" si="646"/>
        <v>0</v>
      </c>
      <c r="AT244" s="84">
        <v>5</v>
      </c>
      <c r="AU244" s="89">
        <f t="shared" si="647"/>
        <v>112778.17319999999</v>
      </c>
      <c r="AV244" s="84"/>
      <c r="AW244" s="84">
        <f t="shared" si="648"/>
        <v>0</v>
      </c>
      <c r="AX244" s="84">
        <v>0</v>
      </c>
      <c r="AY244" s="84">
        <f t="shared" si="649"/>
        <v>0</v>
      </c>
      <c r="AZ244" s="84"/>
      <c r="BA244" s="84">
        <f t="shared" si="650"/>
        <v>0</v>
      </c>
      <c r="BB244" s="84"/>
      <c r="BC244" s="84">
        <f t="shared" si="651"/>
        <v>0</v>
      </c>
      <c r="BD244" s="84"/>
      <c r="BE244" s="85">
        <f t="shared" si="652"/>
        <v>0</v>
      </c>
      <c r="BF244" s="84"/>
      <c r="BG244" s="85">
        <f t="shared" si="653"/>
        <v>0</v>
      </c>
      <c r="BH244" s="84">
        <v>18</v>
      </c>
      <c r="BI244" s="84">
        <f t="shared" si="654"/>
        <v>369092.20319999993</v>
      </c>
      <c r="BJ244" s="84"/>
      <c r="BK244" s="84">
        <f t="shared" si="655"/>
        <v>0</v>
      </c>
      <c r="BL244" s="84"/>
      <c r="BM244" s="84">
        <f t="shared" si="656"/>
        <v>0</v>
      </c>
      <c r="BN244" s="84"/>
      <c r="BO244" s="85">
        <f t="shared" si="657"/>
        <v>0</v>
      </c>
      <c r="BP244" s="84">
        <v>32</v>
      </c>
      <c r="BQ244" s="84">
        <f t="shared" si="658"/>
        <v>656163.91679999989</v>
      </c>
      <c r="BR244" s="84">
        <v>6</v>
      </c>
      <c r="BS244" s="84">
        <f t="shared" si="659"/>
        <v>110727.66096000001</v>
      </c>
      <c r="BT244" s="84">
        <v>4</v>
      </c>
      <c r="BU244" s="85">
        <f t="shared" si="660"/>
        <v>98424.587519999986</v>
      </c>
      <c r="BV244" s="84">
        <v>4</v>
      </c>
      <c r="BW244" s="89">
        <f t="shared" si="661"/>
        <v>98424.587519999986</v>
      </c>
      <c r="BX244" s="84"/>
      <c r="BY244" s="84">
        <f t="shared" si="662"/>
        <v>0</v>
      </c>
      <c r="BZ244" s="84"/>
      <c r="CA244" s="84">
        <f t="shared" si="663"/>
        <v>0</v>
      </c>
      <c r="CB244" s="84"/>
      <c r="CC244" s="84">
        <f t="shared" si="664"/>
        <v>0</v>
      </c>
      <c r="CD244" s="84"/>
      <c r="CE244" s="84">
        <f t="shared" si="665"/>
        <v>0</v>
      </c>
      <c r="CF244" s="84"/>
      <c r="CG244" s="84"/>
      <c r="CH244" s="84"/>
      <c r="CI244" s="85">
        <f t="shared" si="666"/>
        <v>0</v>
      </c>
      <c r="CJ244" s="84"/>
      <c r="CK244" s="85">
        <f t="shared" si="667"/>
        <v>0</v>
      </c>
      <c r="CL244" s="84">
        <v>20</v>
      </c>
      <c r="CM244" s="84">
        <f t="shared" si="668"/>
        <v>341752.03999999992</v>
      </c>
      <c r="CN244" s="84">
        <v>7</v>
      </c>
      <c r="CO244" s="84">
        <f t="shared" si="669"/>
        <v>119613.21399999998</v>
      </c>
      <c r="CP244" s="84">
        <v>5</v>
      </c>
      <c r="CQ244" s="84">
        <f t="shared" si="670"/>
        <v>85438.00999999998</v>
      </c>
      <c r="CR244" s="84">
        <v>44</v>
      </c>
      <c r="CS244" s="84">
        <f t="shared" si="671"/>
        <v>902225.3855999998</v>
      </c>
      <c r="CT244" s="84"/>
      <c r="CU244" s="84">
        <f t="shared" si="672"/>
        <v>0</v>
      </c>
      <c r="CV244" s="84"/>
      <c r="CW244" s="84">
        <f t="shared" si="673"/>
        <v>0</v>
      </c>
      <c r="CX244" s="90">
        <v>208</v>
      </c>
      <c r="CY244" s="84">
        <f t="shared" si="674"/>
        <v>3838558.9132799995</v>
      </c>
      <c r="CZ244" s="84"/>
      <c r="DA244" s="89">
        <f t="shared" si="675"/>
        <v>0</v>
      </c>
      <c r="DB244" s="84"/>
      <c r="DC244" s="84">
        <f t="shared" si="676"/>
        <v>0</v>
      </c>
      <c r="DD244" s="91">
        <v>5</v>
      </c>
      <c r="DE244" s="84">
        <f t="shared" si="677"/>
        <v>102525.61199999998</v>
      </c>
      <c r="DF244" s="84">
        <v>2</v>
      </c>
      <c r="DG244" s="84">
        <f t="shared" si="678"/>
        <v>41010.244799999993</v>
      </c>
      <c r="DH244" s="84"/>
      <c r="DI244" s="84">
        <f t="shared" si="679"/>
        <v>0</v>
      </c>
      <c r="DJ244" s="84">
        <v>2</v>
      </c>
      <c r="DK244" s="92">
        <f t="shared" si="680"/>
        <v>62735.910199999991</v>
      </c>
      <c r="DL244" s="89"/>
      <c r="DM244" s="89"/>
      <c r="DN244" s="85">
        <f t="shared" si="681"/>
        <v>800</v>
      </c>
      <c r="DO244" s="85">
        <f t="shared" si="682"/>
        <v>15172277.102679998</v>
      </c>
    </row>
    <row r="245" spans="1:119" ht="22.5" customHeight="1" x14ac:dyDescent="0.25">
      <c r="A245" s="73"/>
      <c r="B245" s="78">
        <v>212</v>
      </c>
      <c r="C245" s="79" t="s">
        <v>571</v>
      </c>
      <c r="D245" s="109" t="s">
        <v>572</v>
      </c>
      <c r="E245" s="74">
        <v>25969</v>
      </c>
      <c r="F245" s="81">
        <v>0.61</v>
      </c>
      <c r="G245" s="141">
        <v>1</v>
      </c>
      <c r="H245" s="140"/>
      <c r="I245" s="140"/>
      <c r="J245" s="140"/>
      <c r="K245" s="51"/>
      <c r="L245" s="82">
        <v>1.4</v>
      </c>
      <c r="M245" s="82">
        <v>1.68</v>
      </c>
      <c r="N245" s="82">
        <v>2.23</v>
      </c>
      <c r="O245" s="83">
        <v>2.57</v>
      </c>
      <c r="P245" s="84">
        <v>20</v>
      </c>
      <c r="Q245" s="84">
        <f t="shared" si="635"/>
        <v>487905.57199999999</v>
      </c>
      <c r="R245" s="84"/>
      <c r="S245" s="84">
        <f t="shared" si="636"/>
        <v>0</v>
      </c>
      <c r="T245" s="84"/>
      <c r="U245" s="84">
        <f t="shared" si="637"/>
        <v>0</v>
      </c>
      <c r="V245" s="84"/>
      <c r="W245" s="85">
        <f t="shared" si="638"/>
        <v>0</v>
      </c>
      <c r="X245" s="84"/>
      <c r="Y245" s="84">
        <f t="shared" si="639"/>
        <v>0</v>
      </c>
      <c r="Z245" s="84"/>
      <c r="AA245" s="84"/>
      <c r="AB245" s="84"/>
      <c r="AC245" s="84">
        <f t="shared" si="640"/>
        <v>0</v>
      </c>
      <c r="AD245" s="84"/>
      <c r="AE245" s="84"/>
      <c r="AF245" s="84"/>
      <c r="AG245" s="84">
        <f t="shared" si="641"/>
        <v>0</v>
      </c>
      <c r="AH245" s="84"/>
      <c r="AI245" s="84"/>
      <c r="AJ245" s="104">
        <v>215</v>
      </c>
      <c r="AK245" s="84">
        <f t="shared" si="642"/>
        <v>5244984.8990000002</v>
      </c>
      <c r="AL245" s="84"/>
      <c r="AM245" s="85">
        <f t="shared" si="643"/>
        <v>0</v>
      </c>
      <c r="AN245" s="84"/>
      <c r="AO245" s="84">
        <f t="shared" si="644"/>
        <v>0</v>
      </c>
      <c r="AP245" s="84"/>
      <c r="AQ245" s="84">
        <f t="shared" si="645"/>
        <v>0</v>
      </c>
      <c r="AR245" s="90"/>
      <c r="AS245" s="84">
        <f t="shared" si="646"/>
        <v>0</v>
      </c>
      <c r="AT245" s="84">
        <v>5</v>
      </c>
      <c r="AU245" s="89">
        <f t="shared" si="647"/>
        <v>146371.6716</v>
      </c>
      <c r="AV245" s="84"/>
      <c r="AW245" s="84">
        <f t="shared" si="648"/>
        <v>0</v>
      </c>
      <c r="AX245" s="84">
        <v>0</v>
      </c>
      <c r="AY245" s="84">
        <f t="shared" si="649"/>
        <v>0</v>
      </c>
      <c r="AZ245" s="84"/>
      <c r="BA245" s="84">
        <f t="shared" si="650"/>
        <v>0</v>
      </c>
      <c r="BB245" s="84"/>
      <c r="BC245" s="84">
        <f t="shared" si="651"/>
        <v>0</v>
      </c>
      <c r="BD245" s="84"/>
      <c r="BE245" s="85">
        <f t="shared" si="652"/>
        <v>0</v>
      </c>
      <c r="BF245" s="84"/>
      <c r="BG245" s="85">
        <f t="shared" si="653"/>
        <v>0</v>
      </c>
      <c r="BH245" s="84"/>
      <c r="BI245" s="84">
        <f t="shared" si="654"/>
        <v>0</v>
      </c>
      <c r="BJ245" s="84"/>
      <c r="BK245" s="84">
        <f t="shared" si="655"/>
        <v>0</v>
      </c>
      <c r="BL245" s="84"/>
      <c r="BM245" s="84">
        <f t="shared" si="656"/>
        <v>0</v>
      </c>
      <c r="BN245" s="84"/>
      <c r="BO245" s="85">
        <f t="shared" si="657"/>
        <v>0</v>
      </c>
      <c r="BP245" s="84"/>
      <c r="BQ245" s="84">
        <f t="shared" si="658"/>
        <v>0</v>
      </c>
      <c r="BR245" s="84">
        <v>2</v>
      </c>
      <c r="BS245" s="84">
        <f t="shared" si="659"/>
        <v>47903.456159999994</v>
      </c>
      <c r="BT245" s="84">
        <v>4</v>
      </c>
      <c r="BU245" s="85">
        <f t="shared" si="660"/>
        <v>127742.54975999998</v>
      </c>
      <c r="BV245" s="84"/>
      <c r="BW245" s="89">
        <f t="shared" si="661"/>
        <v>0</v>
      </c>
      <c r="BX245" s="84"/>
      <c r="BY245" s="84">
        <f t="shared" si="662"/>
        <v>0</v>
      </c>
      <c r="BZ245" s="84"/>
      <c r="CA245" s="84">
        <f t="shared" si="663"/>
        <v>0</v>
      </c>
      <c r="CB245" s="84"/>
      <c r="CC245" s="84">
        <f t="shared" si="664"/>
        <v>0</v>
      </c>
      <c r="CD245" s="84"/>
      <c r="CE245" s="84">
        <f t="shared" si="665"/>
        <v>0</v>
      </c>
      <c r="CF245" s="84"/>
      <c r="CG245" s="84"/>
      <c r="CH245" s="84"/>
      <c r="CI245" s="85">
        <f t="shared" si="666"/>
        <v>0</v>
      </c>
      <c r="CJ245" s="84"/>
      <c r="CK245" s="85">
        <f t="shared" si="667"/>
        <v>0</v>
      </c>
      <c r="CL245" s="84"/>
      <c r="CM245" s="84">
        <f t="shared" si="668"/>
        <v>0</v>
      </c>
      <c r="CN245" s="84"/>
      <c r="CO245" s="84">
        <f t="shared" si="669"/>
        <v>0</v>
      </c>
      <c r="CP245" s="84"/>
      <c r="CQ245" s="84">
        <f t="shared" si="670"/>
        <v>0</v>
      </c>
      <c r="CR245" s="84">
        <v>10</v>
      </c>
      <c r="CS245" s="84">
        <f t="shared" si="671"/>
        <v>266130.31199999998</v>
      </c>
      <c r="CT245" s="84"/>
      <c r="CU245" s="84">
        <f t="shared" si="672"/>
        <v>0</v>
      </c>
      <c r="CV245" s="84"/>
      <c r="CW245" s="84">
        <f t="shared" si="673"/>
        <v>0</v>
      </c>
      <c r="CX245" s="90">
        <v>147</v>
      </c>
      <c r="CY245" s="84">
        <f t="shared" si="674"/>
        <v>3520904.02776</v>
      </c>
      <c r="CZ245" s="84"/>
      <c r="DA245" s="89">
        <f t="shared" si="675"/>
        <v>0</v>
      </c>
      <c r="DB245" s="84"/>
      <c r="DC245" s="84">
        <f t="shared" si="676"/>
        <v>0</v>
      </c>
      <c r="DD245" s="91"/>
      <c r="DE245" s="84">
        <f t="shared" si="677"/>
        <v>0</v>
      </c>
      <c r="DF245" s="84"/>
      <c r="DG245" s="84">
        <f t="shared" si="678"/>
        <v>0</v>
      </c>
      <c r="DH245" s="84">
        <v>5</v>
      </c>
      <c r="DI245" s="84">
        <f t="shared" si="679"/>
        <v>176628.15349999999</v>
      </c>
      <c r="DJ245" s="84">
        <v>3</v>
      </c>
      <c r="DK245" s="92">
        <f t="shared" si="680"/>
        <v>122134.80389999998</v>
      </c>
      <c r="DL245" s="89"/>
      <c r="DM245" s="89"/>
      <c r="DN245" s="85">
        <f t="shared" si="681"/>
        <v>411</v>
      </c>
      <c r="DO245" s="85">
        <f t="shared" si="682"/>
        <v>10140705.445679998</v>
      </c>
    </row>
    <row r="246" spans="1:119" ht="57.75" customHeight="1" x14ac:dyDescent="0.25">
      <c r="A246" s="73"/>
      <c r="B246" s="78">
        <v>213</v>
      </c>
      <c r="C246" s="79" t="s">
        <v>573</v>
      </c>
      <c r="D246" s="109" t="s">
        <v>574</v>
      </c>
      <c r="E246" s="74">
        <v>25969</v>
      </c>
      <c r="F246" s="81">
        <v>0.71</v>
      </c>
      <c r="G246" s="76">
        <v>1</v>
      </c>
      <c r="H246" s="77"/>
      <c r="I246" s="77"/>
      <c r="J246" s="77"/>
      <c r="K246" s="51"/>
      <c r="L246" s="82">
        <v>1.4</v>
      </c>
      <c r="M246" s="82">
        <v>1.68</v>
      </c>
      <c r="N246" s="82">
        <v>2.23</v>
      </c>
      <c r="O246" s="83">
        <v>2.57</v>
      </c>
      <c r="P246" s="84">
        <v>61</v>
      </c>
      <c r="Q246" s="84">
        <f t="shared" si="635"/>
        <v>1732064.7805999997</v>
      </c>
      <c r="R246" s="84"/>
      <c r="S246" s="84">
        <f t="shared" si="636"/>
        <v>0</v>
      </c>
      <c r="T246" s="84">
        <v>8</v>
      </c>
      <c r="U246" s="84">
        <f t="shared" si="637"/>
        <v>258131.85999999993</v>
      </c>
      <c r="V246" s="84"/>
      <c r="W246" s="85">
        <f t="shared" si="638"/>
        <v>0</v>
      </c>
      <c r="X246" s="84"/>
      <c r="Y246" s="84">
        <f t="shared" si="639"/>
        <v>0</v>
      </c>
      <c r="Z246" s="84"/>
      <c r="AA246" s="84"/>
      <c r="AB246" s="84"/>
      <c r="AC246" s="84">
        <f t="shared" si="640"/>
        <v>0</v>
      </c>
      <c r="AD246" s="84"/>
      <c r="AE246" s="84"/>
      <c r="AF246" s="84"/>
      <c r="AG246" s="84">
        <f t="shared" si="641"/>
        <v>0</v>
      </c>
      <c r="AH246" s="84"/>
      <c r="AI246" s="84"/>
      <c r="AJ246" s="104">
        <v>175</v>
      </c>
      <c r="AK246" s="84">
        <f t="shared" si="642"/>
        <v>4969038.3050000006</v>
      </c>
      <c r="AL246" s="84"/>
      <c r="AM246" s="85">
        <f t="shared" si="643"/>
        <v>0</v>
      </c>
      <c r="AN246" s="84"/>
      <c r="AO246" s="84">
        <f t="shared" si="644"/>
        <v>0</v>
      </c>
      <c r="AP246" s="84"/>
      <c r="AQ246" s="84">
        <f t="shared" si="645"/>
        <v>0</v>
      </c>
      <c r="AR246" s="90"/>
      <c r="AS246" s="84">
        <f t="shared" si="646"/>
        <v>0</v>
      </c>
      <c r="AT246" s="84">
        <v>8</v>
      </c>
      <c r="AU246" s="89">
        <f t="shared" si="647"/>
        <v>272587.24416</v>
      </c>
      <c r="AV246" s="84"/>
      <c r="AW246" s="84">
        <f t="shared" si="648"/>
        <v>0</v>
      </c>
      <c r="AX246" s="84"/>
      <c r="AY246" s="84">
        <f t="shared" si="649"/>
        <v>0</v>
      </c>
      <c r="AZ246" s="84"/>
      <c r="BA246" s="84">
        <f t="shared" si="650"/>
        <v>0</v>
      </c>
      <c r="BB246" s="84"/>
      <c r="BC246" s="84">
        <f t="shared" si="651"/>
        <v>0</v>
      </c>
      <c r="BD246" s="84"/>
      <c r="BE246" s="85">
        <f t="shared" si="652"/>
        <v>0</v>
      </c>
      <c r="BF246" s="84"/>
      <c r="BG246" s="85">
        <f t="shared" si="653"/>
        <v>0</v>
      </c>
      <c r="BH246" s="84"/>
      <c r="BI246" s="84">
        <f t="shared" si="654"/>
        <v>0</v>
      </c>
      <c r="BJ246" s="84"/>
      <c r="BK246" s="84">
        <f t="shared" si="655"/>
        <v>0</v>
      </c>
      <c r="BL246" s="84"/>
      <c r="BM246" s="84">
        <f t="shared" si="656"/>
        <v>0</v>
      </c>
      <c r="BN246" s="84"/>
      <c r="BO246" s="85">
        <f t="shared" si="657"/>
        <v>0</v>
      </c>
      <c r="BP246" s="84">
        <v>6</v>
      </c>
      <c r="BQ246" s="84">
        <f t="shared" si="658"/>
        <v>185854.93919999996</v>
      </c>
      <c r="BR246" s="84">
        <v>3</v>
      </c>
      <c r="BS246" s="84">
        <f t="shared" si="659"/>
        <v>83634.722639999993</v>
      </c>
      <c r="BT246" s="84">
        <v>5</v>
      </c>
      <c r="BU246" s="85">
        <f t="shared" si="660"/>
        <v>185854.93919999996</v>
      </c>
      <c r="BV246" s="84">
        <v>10</v>
      </c>
      <c r="BW246" s="89">
        <f t="shared" si="661"/>
        <v>371709.87839999993</v>
      </c>
      <c r="BX246" s="84">
        <v>35</v>
      </c>
      <c r="BY246" s="84">
        <f t="shared" si="662"/>
        <v>903461.51</v>
      </c>
      <c r="BZ246" s="84"/>
      <c r="CA246" s="84">
        <f t="shared" si="663"/>
        <v>0</v>
      </c>
      <c r="CB246" s="84"/>
      <c r="CC246" s="84">
        <f t="shared" si="664"/>
        <v>0</v>
      </c>
      <c r="CD246" s="84">
        <v>2</v>
      </c>
      <c r="CE246" s="84">
        <f t="shared" si="665"/>
        <v>61951.646399999991</v>
      </c>
      <c r="CF246" s="84"/>
      <c r="CG246" s="84"/>
      <c r="CH246" s="84"/>
      <c r="CI246" s="85">
        <f t="shared" si="666"/>
        <v>0</v>
      </c>
      <c r="CJ246" s="84"/>
      <c r="CK246" s="85">
        <f t="shared" si="667"/>
        <v>0</v>
      </c>
      <c r="CL246" s="84"/>
      <c r="CM246" s="84">
        <f t="shared" si="668"/>
        <v>0</v>
      </c>
      <c r="CN246" s="84">
        <v>5</v>
      </c>
      <c r="CO246" s="84">
        <f t="shared" si="669"/>
        <v>129065.93</v>
      </c>
      <c r="CP246" s="84">
        <v>8</v>
      </c>
      <c r="CQ246" s="84">
        <f t="shared" si="670"/>
        <v>206505.48799999995</v>
      </c>
      <c r="CR246" s="84">
        <v>29</v>
      </c>
      <c r="CS246" s="84">
        <f t="shared" si="671"/>
        <v>898298.8727999999</v>
      </c>
      <c r="CT246" s="84"/>
      <c r="CU246" s="84">
        <f t="shared" si="672"/>
        <v>0</v>
      </c>
      <c r="CV246" s="84"/>
      <c r="CW246" s="84">
        <f t="shared" si="673"/>
        <v>0</v>
      </c>
      <c r="CX246" s="90">
        <v>132</v>
      </c>
      <c r="CY246" s="84">
        <f t="shared" si="674"/>
        <v>3679927.7961599994</v>
      </c>
      <c r="CZ246" s="84"/>
      <c r="DA246" s="89">
        <f t="shared" si="675"/>
        <v>0</v>
      </c>
      <c r="DB246" s="84"/>
      <c r="DC246" s="84">
        <f t="shared" si="676"/>
        <v>0</v>
      </c>
      <c r="DD246" s="91"/>
      <c r="DE246" s="84">
        <f t="shared" si="677"/>
        <v>0</v>
      </c>
      <c r="DF246" s="84">
        <v>1</v>
      </c>
      <c r="DG246" s="84">
        <f t="shared" si="678"/>
        <v>30975.823199999995</v>
      </c>
      <c r="DH246" s="84"/>
      <c r="DI246" s="84">
        <f t="shared" si="679"/>
        <v>0</v>
      </c>
      <c r="DJ246" s="84">
        <v>2</v>
      </c>
      <c r="DK246" s="92">
        <f t="shared" si="680"/>
        <v>94771.268599999981</v>
      </c>
      <c r="DL246" s="89"/>
      <c r="DM246" s="89"/>
      <c r="DN246" s="85">
        <f t="shared" si="681"/>
        <v>490</v>
      </c>
      <c r="DO246" s="85">
        <f t="shared" si="682"/>
        <v>14063835.004360002</v>
      </c>
    </row>
    <row r="247" spans="1:119" ht="45" x14ac:dyDescent="0.25">
      <c r="A247" s="73"/>
      <c r="B247" s="78">
        <v>214</v>
      </c>
      <c r="C247" s="79" t="s">
        <v>575</v>
      </c>
      <c r="D247" s="109" t="s">
        <v>576</v>
      </c>
      <c r="E247" s="74">
        <v>25969</v>
      </c>
      <c r="F247" s="81">
        <v>0.84</v>
      </c>
      <c r="G247" s="141">
        <v>1</v>
      </c>
      <c r="H247" s="140"/>
      <c r="I247" s="140"/>
      <c r="J247" s="140"/>
      <c r="K247" s="51"/>
      <c r="L247" s="82">
        <v>1.4</v>
      </c>
      <c r="M247" s="82">
        <v>1.68</v>
      </c>
      <c r="N247" s="82">
        <v>2.23</v>
      </c>
      <c r="O247" s="83">
        <v>2.57</v>
      </c>
      <c r="P247" s="84">
        <v>65</v>
      </c>
      <c r="Q247" s="84">
        <f t="shared" si="635"/>
        <v>2183577.3959999997</v>
      </c>
      <c r="R247" s="84">
        <v>1</v>
      </c>
      <c r="S247" s="84">
        <f t="shared" si="636"/>
        <v>33593.498400000004</v>
      </c>
      <c r="T247" s="84"/>
      <c r="U247" s="84">
        <f t="shared" si="637"/>
        <v>0</v>
      </c>
      <c r="V247" s="84"/>
      <c r="W247" s="85">
        <f t="shared" si="638"/>
        <v>0</v>
      </c>
      <c r="X247" s="84"/>
      <c r="Y247" s="84">
        <f t="shared" si="639"/>
        <v>0</v>
      </c>
      <c r="Z247" s="84"/>
      <c r="AA247" s="84"/>
      <c r="AB247" s="84"/>
      <c r="AC247" s="84">
        <f t="shared" si="640"/>
        <v>0</v>
      </c>
      <c r="AD247" s="84"/>
      <c r="AE247" s="84"/>
      <c r="AF247" s="84"/>
      <c r="AG247" s="84">
        <f t="shared" si="641"/>
        <v>0</v>
      </c>
      <c r="AH247" s="84"/>
      <c r="AI247" s="84"/>
      <c r="AJ247" s="104">
        <v>450</v>
      </c>
      <c r="AK247" s="84">
        <f t="shared" si="642"/>
        <v>15117074.279999999</v>
      </c>
      <c r="AL247" s="84"/>
      <c r="AM247" s="85">
        <f t="shared" si="643"/>
        <v>0</v>
      </c>
      <c r="AN247" s="84"/>
      <c r="AO247" s="84">
        <f t="shared" si="644"/>
        <v>0</v>
      </c>
      <c r="AP247" s="84"/>
      <c r="AQ247" s="84">
        <f t="shared" si="645"/>
        <v>0</v>
      </c>
      <c r="AR247" s="90"/>
      <c r="AS247" s="84">
        <f t="shared" si="646"/>
        <v>0</v>
      </c>
      <c r="AT247" s="84">
        <v>3</v>
      </c>
      <c r="AU247" s="89">
        <f t="shared" si="647"/>
        <v>120936.59424000001</v>
      </c>
      <c r="AV247" s="84"/>
      <c r="AW247" s="84">
        <f t="shared" si="648"/>
        <v>0</v>
      </c>
      <c r="AX247" s="84"/>
      <c r="AY247" s="84">
        <f t="shared" si="649"/>
        <v>0</v>
      </c>
      <c r="AZ247" s="84"/>
      <c r="BA247" s="84">
        <f t="shared" si="650"/>
        <v>0</v>
      </c>
      <c r="BB247" s="84"/>
      <c r="BC247" s="84">
        <f t="shared" si="651"/>
        <v>0</v>
      </c>
      <c r="BD247" s="84"/>
      <c r="BE247" s="85">
        <f t="shared" si="652"/>
        <v>0</v>
      </c>
      <c r="BF247" s="84"/>
      <c r="BG247" s="85">
        <f t="shared" si="653"/>
        <v>0</v>
      </c>
      <c r="BH247" s="84"/>
      <c r="BI247" s="84">
        <f t="shared" si="654"/>
        <v>0</v>
      </c>
      <c r="BJ247" s="84"/>
      <c r="BK247" s="84">
        <f t="shared" si="655"/>
        <v>0</v>
      </c>
      <c r="BL247" s="84"/>
      <c r="BM247" s="84">
        <f t="shared" si="656"/>
        <v>0</v>
      </c>
      <c r="BN247" s="84"/>
      <c r="BO247" s="85">
        <f t="shared" si="657"/>
        <v>0</v>
      </c>
      <c r="BP247" s="84"/>
      <c r="BQ247" s="84">
        <f t="shared" si="658"/>
        <v>0</v>
      </c>
      <c r="BR247" s="84"/>
      <c r="BS247" s="84">
        <f t="shared" si="659"/>
        <v>0</v>
      </c>
      <c r="BT247" s="84"/>
      <c r="BU247" s="85">
        <f t="shared" si="660"/>
        <v>0</v>
      </c>
      <c r="BV247" s="84"/>
      <c r="BW247" s="89">
        <f t="shared" si="661"/>
        <v>0</v>
      </c>
      <c r="BX247" s="84"/>
      <c r="BY247" s="84">
        <f t="shared" si="662"/>
        <v>0</v>
      </c>
      <c r="BZ247" s="84"/>
      <c r="CA247" s="84">
        <f t="shared" si="663"/>
        <v>0</v>
      </c>
      <c r="CB247" s="84"/>
      <c r="CC247" s="84">
        <f t="shared" si="664"/>
        <v>0</v>
      </c>
      <c r="CD247" s="84"/>
      <c r="CE247" s="84">
        <f t="shared" si="665"/>
        <v>0</v>
      </c>
      <c r="CF247" s="84"/>
      <c r="CG247" s="84"/>
      <c r="CH247" s="84"/>
      <c r="CI247" s="85">
        <f t="shared" si="666"/>
        <v>0</v>
      </c>
      <c r="CJ247" s="84"/>
      <c r="CK247" s="85">
        <f t="shared" si="667"/>
        <v>0</v>
      </c>
      <c r="CL247" s="84"/>
      <c r="CM247" s="84">
        <f t="shared" si="668"/>
        <v>0</v>
      </c>
      <c r="CN247" s="84"/>
      <c r="CO247" s="84">
        <f t="shared" si="669"/>
        <v>0</v>
      </c>
      <c r="CP247" s="84"/>
      <c r="CQ247" s="84">
        <f t="shared" si="670"/>
        <v>0</v>
      </c>
      <c r="CR247" s="84">
        <v>29</v>
      </c>
      <c r="CS247" s="84">
        <f t="shared" si="671"/>
        <v>1062776.1311999999</v>
      </c>
      <c r="CT247" s="84">
        <v>3</v>
      </c>
      <c r="CU247" s="84">
        <f t="shared" si="672"/>
        <v>109942.3584</v>
      </c>
      <c r="CV247" s="84"/>
      <c r="CW247" s="84">
        <f t="shared" si="673"/>
        <v>0</v>
      </c>
      <c r="CX247" s="90">
        <v>208</v>
      </c>
      <c r="CY247" s="84">
        <f t="shared" si="674"/>
        <v>6860403.1641599992</v>
      </c>
      <c r="CZ247" s="84"/>
      <c r="DA247" s="89">
        <f t="shared" si="675"/>
        <v>0</v>
      </c>
      <c r="DB247" s="84"/>
      <c r="DC247" s="84">
        <f t="shared" si="676"/>
        <v>0</v>
      </c>
      <c r="DD247" s="91"/>
      <c r="DE247" s="84">
        <f t="shared" si="677"/>
        <v>0</v>
      </c>
      <c r="DF247" s="84"/>
      <c r="DG247" s="84">
        <f t="shared" si="678"/>
        <v>0</v>
      </c>
      <c r="DH247" s="84"/>
      <c r="DI247" s="84">
        <f t="shared" si="679"/>
        <v>0</v>
      </c>
      <c r="DJ247" s="84">
        <v>1</v>
      </c>
      <c r="DK247" s="92">
        <f t="shared" si="680"/>
        <v>56061.877199999995</v>
      </c>
      <c r="DL247" s="89"/>
      <c r="DM247" s="89"/>
      <c r="DN247" s="85">
        <f t="shared" si="681"/>
        <v>760</v>
      </c>
      <c r="DO247" s="85">
        <f t="shared" si="682"/>
        <v>25544365.299599994</v>
      </c>
    </row>
    <row r="248" spans="1:119" ht="45" x14ac:dyDescent="0.25">
      <c r="A248" s="73"/>
      <c r="B248" s="78">
        <v>215</v>
      </c>
      <c r="C248" s="79" t="s">
        <v>577</v>
      </c>
      <c r="D248" s="109" t="s">
        <v>578</v>
      </c>
      <c r="E248" s="74">
        <v>25969</v>
      </c>
      <c r="F248" s="81">
        <v>0.91</v>
      </c>
      <c r="G248" s="141">
        <v>1</v>
      </c>
      <c r="H248" s="140"/>
      <c r="I248" s="140"/>
      <c r="J248" s="140"/>
      <c r="K248" s="51"/>
      <c r="L248" s="82">
        <v>1.4</v>
      </c>
      <c r="M248" s="82">
        <v>1.68</v>
      </c>
      <c r="N248" s="82">
        <v>2.23</v>
      </c>
      <c r="O248" s="83">
        <v>2.57</v>
      </c>
      <c r="P248" s="84">
        <v>115</v>
      </c>
      <c r="Q248" s="84">
        <f t="shared" si="635"/>
        <v>4185190.0090000001</v>
      </c>
      <c r="R248" s="84">
        <v>4</v>
      </c>
      <c r="S248" s="84">
        <f t="shared" si="636"/>
        <v>145571.82640000002</v>
      </c>
      <c r="T248" s="84"/>
      <c r="U248" s="84">
        <f t="shared" si="637"/>
        <v>0</v>
      </c>
      <c r="V248" s="84"/>
      <c r="W248" s="85">
        <f t="shared" si="638"/>
        <v>0</v>
      </c>
      <c r="X248" s="84"/>
      <c r="Y248" s="84">
        <f t="shared" si="639"/>
        <v>0</v>
      </c>
      <c r="Z248" s="84"/>
      <c r="AA248" s="84"/>
      <c r="AB248" s="84"/>
      <c r="AC248" s="84">
        <f t="shared" si="640"/>
        <v>0</v>
      </c>
      <c r="AD248" s="84"/>
      <c r="AE248" s="84"/>
      <c r="AF248" s="84"/>
      <c r="AG248" s="84">
        <f t="shared" si="641"/>
        <v>0</v>
      </c>
      <c r="AH248" s="84"/>
      <c r="AI248" s="84"/>
      <c r="AJ248" s="104">
        <v>730</v>
      </c>
      <c r="AK248" s="84">
        <f t="shared" si="642"/>
        <v>26566858.318</v>
      </c>
      <c r="AL248" s="84"/>
      <c r="AM248" s="85">
        <f t="shared" si="643"/>
        <v>0</v>
      </c>
      <c r="AN248" s="84"/>
      <c r="AO248" s="84">
        <f t="shared" si="644"/>
        <v>0</v>
      </c>
      <c r="AP248" s="84"/>
      <c r="AQ248" s="84">
        <f t="shared" si="645"/>
        <v>0</v>
      </c>
      <c r="AR248" s="90">
        <v>1</v>
      </c>
      <c r="AS248" s="84">
        <f t="shared" si="646"/>
        <v>55581.970079999999</v>
      </c>
      <c r="AT248" s="84">
        <v>1</v>
      </c>
      <c r="AU248" s="89">
        <f t="shared" si="647"/>
        <v>43671.547920000005</v>
      </c>
      <c r="AV248" s="84"/>
      <c r="AW248" s="84">
        <f t="shared" si="648"/>
        <v>0</v>
      </c>
      <c r="AX248" s="84"/>
      <c r="AY248" s="84">
        <f t="shared" si="649"/>
        <v>0</v>
      </c>
      <c r="AZ248" s="84"/>
      <c r="BA248" s="84">
        <f t="shared" si="650"/>
        <v>0</v>
      </c>
      <c r="BB248" s="84"/>
      <c r="BC248" s="84">
        <f t="shared" si="651"/>
        <v>0</v>
      </c>
      <c r="BD248" s="84"/>
      <c r="BE248" s="85">
        <f t="shared" si="652"/>
        <v>0</v>
      </c>
      <c r="BF248" s="84"/>
      <c r="BG248" s="85">
        <f t="shared" si="653"/>
        <v>0</v>
      </c>
      <c r="BH248" s="84"/>
      <c r="BI248" s="84">
        <f t="shared" si="654"/>
        <v>0</v>
      </c>
      <c r="BJ248" s="84"/>
      <c r="BK248" s="84">
        <f t="shared" si="655"/>
        <v>0</v>
      </c>
      <c r="BL248" s="84"/>
      <c r="BM248" s="84">
        <f t="shared" si="656"/>
        <v>0</v>
      </c>
      <c r="BN248" s="84"/>
      <c r="BO248" s="85">
        <f t="shared" si="657"/>
        <v>0</v>
      </c>
      <c r="BP248" s="84"/>
      <c r="BQ248" s="84">
        <f t="shared" si="658"/>
        <v>0</v>
      </c>
      <c r="BR248" s="84"/>
      <c r="BS248" s="84">
        <f t="shared" si="659"/>
        <v>0</v>
      </c>
      <c r="BT248" s="84">
        <v>3</v>
      </c>
      <c r="BU248" s="85">
        <f t="shared" si="660"/>
        <v>142925.06591999999</v>
      </c>
      <c r="BV248" s="84">
        <v>7</v>
      </c>
      <c r="BW248" s="89">
        <f t="shared" si="661"/>
        <v>333491.82047999999</v>
      </c>
      <c r="BX248" s="84"/>
      <c r="BY248" s="84">
        <f t="shared" si="662"/>
        <v>0</v>
      </c>
      <c r="BZ248" s="84"/>
      <c r="CA248" s="84">
        <f t="shared" si="663"/>
        <v>0</v>
      </c>
      <c r="CB248" s="84"/>
      <c r="CC248" s="84">
        <f t="shared" si="664"/>
        <v>0</v>
      </c>
      <c r="CD248" s="84"/>
      <c r="CE248" s="84">
        <f t="shared" si="665"/>
        <v>0</v>
      </c>
      <c r="CF248" s="84"/>
      <c r="CG248" s="84"/>
      <c r="CH248" s="84"/>
      <c r="CI248" s="85">
        <f t="shared" si="666"/>
        <v>0</v>
      </c>
      <c r="CJ248" s="84"/>
      <c r="CK248" s="85">
        <f t="shared" si="667"/>
        <v>0</v>
      </c>
      <c r="CL248" s="84"/>
      <c r="CM248" s="84">
        <f t="shared" si="668"/>
        <v>0</v>
      </c>
      <c r="CN248" s="84"/>
      <c r="CO248" s="84">
        <f t="shared" si="669"/>
        <v>0</v>
      </c>
      <c r="CP248" s="84"/>
      <c r="CQ248" s="84">
        <f t="shared" si="670"/>
        <v>0</v>
      </c>
      <c r="CR248" s="84">
        <v>30</v>
      </c>
      <c r="CS248" s="84">
        <f t="shared" si="671"/>
        <v>1191042.216</v>
      </c>
      <c r="CT248" s="84">
        <v>3</v>
      </c>
      <c r="CU248" s="84">
        <f t="shared" si="672"/>
        <v>119104.22159999999</v>
      </c>
      <c r="CV248" s="84"/>
      <c r="CW248" s="84">
        <f t="shared" si="673"/>
        <v>0</v>
      </c>
      <c r="CX248" s="90">
        <v>252</v>
      </c>
      <c r="CY248" s="84">
        <f t="shared" si="674"/>
        <v>9004279.1529600006</v>
      </c>
      <c r="CZ248" s="84"/>
      <c r="DA248" s="89">
        <f t="shared" si="675"/>
        <v>0</v>
      </c>
      <c r="DB248" s="84"/>
      <c r="DC248" s="84">
        <f t="shared" si="676"/>
        <v>0</v>
      </c>
      <c r="DD248" s="91">
        <v>1</v>
      </c>
      <c r="DE248" s="84">
        <f t="shared" si="677"/>
        <v>39701.407200000001</v>
      </c>
      <c r="DF248" s="84"/>
      <c r="DG248" s="84">
        <f t="shared" si="678"/>
        <v>0</v>
      </c>
      <c r="DH248" s="84"/>
      <c r="DI248" s="84">
        <f t="shared" si="679"/>
        <v>0</v>
      </c>
      <c r="DJ248" s="84"/>
      <c r="DK248" s="92">
        <f t="shared" si="680"/>
        <v>0</v>
      </c>
      <c r="DL248" s="89"/>
      <c r="DM248" s="89"/>
      <c r="DN248" s="85">
        <f t="shared" si="681"/>
        <v>1147</v>
      </c>
      <c r="DO248" s="85">
        <f t="shared" si="682"/>
        <v>41827417.55556</v>
      </c>
    </row>
    <row r="249" spans="1:119" ht="45" x14ac:dyDescent="0.25">
      <c r="A249" s="73"/>
      <c r="B249" s="78">
        <v>216</v>
      </c>
      <c r="C249" s="79" t="s">
        <v>579</v>
      </c>
      <c r="D249" s="109" t="s">
        <v>580</v>
      </c>
      <c r="E249" s="74">
        <v>25969</v>
      </c>
      <c r="F249" s="76">
        <v>1.1000000000000001</v>
      </c>
      <c r="G249" s="141">
        <v>1</v>
      </c>
      <c r="H249" s="140"/>
      <c r="I249" s="140"/>
      <c r="J249" s="140"/>
      <c r="K249" s="51"/>
      <c r="L249" s="82">
        <v>1.4</v>
      </c>
      <c r="M249" s="82">
        <v>1.68</v>
      </c>
      <c r="N249" s="82">
        <v>2.23</v>
      </c>
      <c r="O249" s="83">
        <v>2.57</v>
      </c>
      <c r="P249" s="84">
        <v>34</v>
      </c>
      <c r="Q249" s="84">
        <f t="shared" si="635"/>
        <v>1495710.5240000002</v>
      </c>
      <c r="R249" s="84"/>
      <c r="S249" s="84">
        <f t="shared" si="636"/>
        <v>0</v>
      </c>
      <c r="T249" s="84"/>
      <c r="U249" s="84">
        <f t="shared" si="637"/>
        <v>0</v>
      </c>
      <c r="V249" s="84"/>
      <c r="W249" s="85">
        <f t="shared" si="638"/>
        <v>0</v>
      </c>
      <c r="X249" s="84"/>
      <c r="Y249" s="84">
        <f t="shared" si="639"/>
        <v>0</v>
      </c>
      <c r="Z249" s="84"/>
      <c r="AA249" s="84"/>
      <c r="AB249" s="84"/>
      <c r="AC249" s="84">
        <f t="shared" si="640"/>
        <v>0</v>
      </c>
      <c r="AD249" s="84"/>
      <c r="AE249" s="84"/>
      <c r="AF249" s="84"/>
      <c r="AG249" s="84">
        <f t="shared" si="641"/>
        <v>0</v>
      </c>
      <c r="AH249" s="84"/>
      <c r="AI249" s="84"/>
      <c r="AJ249" s="104">
        <v>45</v>
      </c>
      <c r="AK249" s="84">
        <f t="shared" si="642"/>
        <v>1979616.87</v>
      </c>
      <c r="AL249" s="84"/>
      <c r="AM249" s="85">
        <f t="shared" si="643"/>
        <v>0</v>
      </c>
      <c r="AN249" s="84"/>
      <c r="AO249" s="84">
        <f t="shared" si="644"/>
        <v>0</v>
      </c>
      <c r="AP249" s="84"/>
      <c r="AQ249" s="84">
        <f t="shared" si="645"/>
        <v>0</v>
      </c>
      <c r="AR249" s="90"/>
      <c r="AS249" s="84">
        <f t="shared" si="646"/>
        <v>0</v>
      </c>
      <c r="AT249" s="84">
        <v>1</v>
      </c>
      <c r="AU249" s="89">
        <f t="shared" si="647"/>
        <v>52789.783200000005</v>
      </c>
      <c r="AV249" s="84"/>
      <c r="AW249" s="84">
        <f t="shared" si="648"/>
        <v>0</v>
      </c>
      <c r="AX249" s="84"/>
      <c r="AY249" s="84">
        <f t="shared" si="649"/>
        <v>0</v>
      </c>
      <c r="AZ249" s="84"/>
      <c r="BA249" s="84">
        <f t="shared" si="650"/>
        <v>0</v>
      </c>
      <c r="BB249" s="84"/>
      <c r="BC249" s="84">
        <f t="shared" si="651"/>
        <v>0</v>
      </c>
      <c r="BD249" s="84"/>
      <c r="BE249" s="85">
        <f t="shared" si="652"/>
        <v>0</v>
      </c>
      <c r="BF249" s="84"/>
      <c r="BG249" s="85">
        <f t="shared" si="653"/>
        <v>0</v>
      </c>
      <c r="BH249" s="84"/>
      <c r="BI249" s="84">
        <f t="shared" si="654"/>
        <v>0</v>
      </c>
      <c r="BJ249" s="84"/>
      <c r="BK249" s="84">
        <f t="shared" si="655"/>
        <v>0</v>
      </c>
      <c r="BL249" s="84"/>
      <c r="BM249" s="84">
        <f t="shared" si="656"/>
        <v>0</v>
      </c>
      <c r="BN249" s="84"/>
      <c r="BO249" s="85">
        <f t="shared" si="657"/>
        <v>0</v>
      </c>
      <c r="BP249" s="84"/>
      <c r="BQ249" s="84">
        <f t="shared" si="658"/>
        <v>0</v>
      </c>
      <c r="BR249" s="84"/>
      <c r="BS249" s="84">
        <f t="shared" si="659"/>
        <v>0</v>
      </c>
      <c r="BT249" s="84"/>
      <c r="BU249" s="85">
        <f t="shared" si="660"/>
        <v>0</v>
      </c>
      <c r="BV249" s="84"/>
      <c r="BW249" s="89">
        <f t="shared" si="661"/>
        <v>0</v>
      </c>
      <c r="BX249" s="84"/>
      <c r="BY249" s="84">
        <f t="shared" si="662"/>
        <v>0</v>
      </c>
      <c r="BZ249" s="84"/>
      <c r="CA249" s="84">
        <f t="shared" si="663"/>
        <v>0</v>
      </c>
      <c r="CB249" s="84"/>
      <c r="CC249" s="84">
        <f t="shared" si="664"/>
        <v>0</v>
      </c>
      <c r="CD249" s="84"/>
      <c r="CE249" s="84">
        <f t="shared" si="665"/>
        <v>0</v>
      </c>
      <c r="CF249" s="84"/>
      <c r="CG249" s="84"/>
      <c r="CH249" s="84"/>
      <c r="CI249" s="85">
        <f t="shared" si="666"/>
        <v>0</v>
      </c>
      <c r="CJ249" s="84"/>
      <c r="CK249" s="85">
        <f t="shared" si="667"/>
        <v>0</v>
      </c>
      <c r="CL249" s="84"/>
      <c r="CM249" s="84">
        <f t="shared" si="668"/>
        <v>0</v>
      </c>
      <c r="CN249" s="84"/>
      <c r="CO249" s="84">
        <f t="shared" si="669"/>
        <v>0</v>
      </c>
      <c r="CP249" s="84"/>
      <c r="CQ249" s="84">
        <f t="shared" si="670"/>
        <v>0</v>
      </c>
      <c r="CR249" s="84">
        <v>19</v>
      </c>
      <c r="CS249" s="84">
        <f t="shared" si="671"/>
        <v>911823.52800000017</v>
      </c>
      <c r="CT249" s="84"/>
      <c r="CU249" s="84">
        <f t="shared" si="672"/>
        <v>0</v>
      </c>
      <c r="CV249" s="84"/>
      <c r="CW249" s="84">
        <f t="shared" si="673"/>
        <v>0</v>
      </c>
      <c r="CX249" s="90">
        <v>93</v>
      </c>
      <c r="CY249" s="84">
        <f t="shared" si="674"/>
        <v>4016822.5944000003</v>
      </c>
      <c r="CZ249" s="84"/>
      <c r="DA249" s="89">
        <f t="shared" si="675"/>
        <v>0</v>
      </c>
      <c r="DB249" s="84"/>
      <c r="DC249" s="84">
        <f t="shared" si="676"/>
        <v>0</v>
      </c>
      <c r="DD249" s="91"/>
      <c r="DE249" s="84">
        <f t="shared" si="677"/>
        <v>0</v>
      </c>
      <c r="DF249" s="84"/>
      <c r="DG249" s="84">
        <f t="shared" si="678"/>
        <v>0</v>
      </c>
      <c r="DH249" s="84"/>
      <c r="DI249" s="84">
        <f t="shared" si="679"/>
        <v>0</v>
      </c>
      <c r="DJ249" s="84"/>
      <c r="DK249" s="92">
        <f t="shared" si="680"/>
        <v>0</v>
      </c>
      <c r="DL249" s="89"/>
      <c r="DM249" s="89"/>
      <c r="DN249" s="85">
        <f t="shared" si="681"/>
        <v>192</v>
      </c>
      <c r="DO249" s="85">
        <f t="shared" si="682"/>
        <v>8456763.2996000014</v>
      </c>
    </row>
    <row r="250" spans="1:119" ht="45" x14ac:dyDescent="0.25">
      <c r="A250" s="73"/>
      <c r="B250" s="78">
        <v>217</v>
      </c>
      <c r="C250" s="79" t="s">
        <v>581</v>
      </c>
      <c r="D250" s="109" t="s">
        <v>582</v>
      </c>
      <c r="E250" s="74">
        <v>25969</v>
      </c>
      <c r="F250" s="81">
        <v>1.35</v>
      </c>
      <c r="G250" s="141">
        <v>1</v>
      </c>
      <c r="H250" s="140"/>
      <c r="I250" s="140"/>
      <c r="J250" s="140"/>
      <c r="K250" s="51"/>
      <c r="L250" s="82">
        <v>1.4</v>
      </c>
      <c r="M250" s="82">
        <v>1.68</v>
      </c>
      <c r="N250" s="82">
        <v>2.23</v>
      </c>
      <c r="O250" s="83">
        <v>2.57</v>
      </c>
      <c r="P250" s="84">
        <v>540</v>
      </c>
      <c r="Q250" s="84">
        <f t="shared" ref="Q250:Q251" si="683">(P250*$E250*$F250*$G250*$L250)</f>
        <v>26503961.399999999</v>
      </c>
      <c r="R250" s="84"/>
      <c r="S250" s="89">
        <f t="shared" ref="S250:S251" si="684">(R250*$E250*$F250*$G250*$L250)</f>
        <v>0</v>
      </c>
      <c r="T250" s="84">
        <v>4</v>
      </c>
      <c r="U250" s="84">
        <f t="shared" ref="U250:U251" si="685">(T250*$E250*$F250*$G250*$L250)</f>
        <v>196325.63999999998</v>
      </c>
      <c r="V250" s="84"/>
      <c r="W250" s="84">
        <f t="shared" ref="W250:W251" si="686">(V250*$E250*$F250*$G250*$L250)</f>
        <v>0</v>
      </c>
      <c r="X250" s="84"/>
      <c r="Y250" s="84">
        <f t="shared" ref="Y250:Y251" si="687">(X250*$E250*$F250*$G250*$L250)</f>
        <v>0</v>
      </c>
      <c r="Z250" s="84"/>
      <c r="AA250" s="84"/>
      <c r="AB250" s="84"/>
      <c r="AC250" s="84">
        <f t="shared" ref="AC250:AC251" si="688">(AB250*$E250*$F250*$G250*$L250)</f>
        <v>0</v>
      </c>
      <c r="AD250" s="84"/>
      <c r="AE250" s="84"/>
      <c r="AF250" s="84"/>
      <c r="AG250" s="84">
        <f t="shared" ref="AG250:AG251" si="689">(AF250*$E250*$F250*$G250*$L250)</f>
        <v>0</v>
      </c>
      <c r="AH250" s="84"/>
      <c r="AI250" s="84"/>
      <c r="AJ250" s="104">
        <v>145</v>
      </c>
      <c r="AK250" s="84">
        <f t="shared" ref="AK250:AK251" si="690">(AJ250*$E250*$F250*$G250*$L250)</f>
        <v>7116804.4499999993</v>
      </c>
      <c r="AL250" s="84"/>
      <c r="AM250" s="84">
        <f t="shared" ref="AM250:AM251" si="691">(AL250*$E250*$F250*$G250*$L250)</f>
        <v>0</v>
      </c>
      <c r="AN250" s="84"/>
      <c r="AO250" s="84">
        <f t="shared" ref="AO250:AO251" si="692">(AN250*$E250*$F250*$G250*$L250)</f>
        <v>0</v>
      </c>
      <c r="AP250" s="84"/>
      <c r="AQ250" s="85">
        <f t="shared" ref="AQ250:AQ251" si="693">(AP250*$E250*$F250*$G250*$M250)</f>
        <v>0</v>
      </c>
      <c r="AR250" s="90"/>
      <c r="AS250" s="84">
        <f t="shared" ref="AS250:AS251" si="694">(AR250*$E250*$F250*$G250*$M250)</f>
        <v>0</v>
      </c>
      <c r="AT250" s="84">
        <v>1</v>
      </c>
      <c r="AU250" s="89">
        <f t="shared" ref="AU250:AU251" si="695">(AT250*$E250*$F250*$G250*$M250)</f>
        <v>58897.692000000003</v>
      </c>
      <c r="AV250" s="84"/>
      <c r="AW250" s="84">
        <f>(AV250*$E250*$F250*$G250*$L250*$AK$11)</f>
        <v>0</v>
      </c>
      <c r="AX250" s="84"/>
      <c r="AY250" s="84">
        <f t="shared" ref="AY250:AY252" si="696">(AX250*$E250*$F250*$G250*$L250*AY$11)</f>
        <v>0</v>
      </c>
      <c r="AZ250" s="84"/>
      <c r="BA250" s="84">
        <f>(AZ250*$E250*$F250*$G250*$L250*BA$11)</f>
        <v>0</v>
      </c>
      <c r="BB250" s="84"/>
      <c r="BC250" s="84">
        <f t="shared" ref="BC250:BC251" si="697">(BB250*$E250*$F250*$G250*$L250)</f>
        <v>0</v>
      </c>
      <c r="BD250" s="84"/>
      <c r="BE250" s="84">
        <f t="shared" ref="BE250:BE251" si="698">(BD250*$E250*$F250*$G250*$L250)</f>
        <v>0</v>
      </c>
      <c r="BF250" s="84"/>
      <c r="BG250" s="84"/>
      <c r="BH250" s="84"/>
      <c r="BI250" s="84">
        <f t="shared" ref="BI250:BI251" si="699">(BH250*$E250*$F250*$G250*$L250)</f>
        <v>0</v>
      </c>
      <c r="BJ250" s="84"/>
      <c r="BK250" s="84">
        <f t="shared" ref="BK250:BK251" si="700">(BJ250*$E250*$F250*$G250*$M250)</f>
        <v>0</v>
      </c>
      <c r="BL250" s="84"/>
      <c r="BM250" s="84">
        <f t="shared" ref="BM250:BM251" si="701">(BL250*$E250*$F250*$G250*$M250)</f>
        <v>0</v>
      </c>
      <c r="BN250" s="84"/>
      <c r="BO250" s="84">
        <f t="shared" ref="BO250:BO251" si="702">(BN250*$E250*$F250*$G250*$M250)</f>
        <v>0</v>
      </c>
      <c r="BP250" s="84"/>
      <c r="BQ250" s="84">
        <f t="shared" ref="BQ250:BQ251" si="703">(BP250*$E250*$F250*$G250*$M250)</f>
        <v>0</v>
      </c>
      <c r="BR250" s="84"/>
      <c r="BS250" s="84">
        <f t="shared" ref="BS250:BS251" si="704">(BR250*$E250*$F250*$G250*$M250)</f>
        <v>0</v>
      </c>
      <c r="BT250" s="84"/>
      <c r="BU250" s="84">
        <f t="shared" ref="BU250:BU251" si="705">(BT250*$E250*$F250*$G250*$M250)</f>
        <v>0</v>
      </c>
      <c r="BV250" s="84"/>
      <c r="BW250" s="89">
        <f t="shared" ref="BW250:BW251" si="706">(BV250*$E250*$F250*$G250*$M250)</f>
        <v>0</v>
      </c>
      <c r="BX250" s="84"/>
      <c r="BY250" s="84">
        <f t="shared" ref="BY250:BY251" si="707">(BX250*$E250*$F250*$G250*$L250)</f>
        <v>0</v>
      </c>
      <c r="BZ250" s="84"/>
      <c r="CA250" s="85">
        <f t="shared" ref="CA250:CA251" si="708">(BZ250*$E250*$F250*$G250*$L250)</f>
        <v>0</v>
      </c>
      <c r="CB250" s="84"/>
      <c r="CC250" s="84">
        <f t="shared" ref="CC250:CC251" si="709">(CB250*$E250*$F250*$G250*$L250)</f>
        <v>0</v>
      </c>
      <c r="CD250" s="84"/>
      <c r="CE250" s="84">
        <f t="shared" ref="CE250:CE251" si="710">(CD250*$E250*$F250*$G250*$M250)</f>
        <v>0</v>
      </c>
      <c r="CF250" s="84"/>
      <c r="CG250" s="84"/>
      <c r="CH250" s="84"/>
      <c r="CI250" s="84">
        <f t="shared" ref="CI250:CI251" si="711">(CH250*$E250*$F250*$G250*$L250)</f>
        <v>0</v>
      </c>
      <c r="CJ250" s="84"/>
      <c r="CK250" s="84">
        <f t="shared" ref="CK250:CK251" si="712">(CJ250*$E250*$F250*$G250*$L250)</f>
        <v>0</v>
      </c>
      <c r="CL250" s="84"/>
      <c r="CM250" s="84">
        <f t="shared" ref="CM250:CM251" si="713">(CL250*$E250*$F250*$G250*$L250)</f>
        <v>0</v>
      </c>
      <c r="CN250" s="84"/>
      <c r="CO250" s="84">
        <f t="shared" ref="CO250:CO251" si="714">(CN250*$E250*$F250*$G250*$L250)</f>
        <v>0</v>
      </c>
      <c r="CP250" s="84"/>
      <c r="CQ250" s="84">
        <f t="shared" ref="CQ250:CQ251" si="715">(CP250*$E250*$F250*$G250*$L250)</f>
        <v>0</v>
      </c>
      <c r="CR250" s="84"/>
      <c r="CS250" s="84">
        <f t="shared" ref="CS250:CS251" si="716">(CR250*$E250*$F250*$G250*$M250)</f>
        <v>0</v>
      </c>
      <c r="CT250" s="84"/>
      <c r="CU250" s="84">
        <f t="shared" ref="CU250:CU251" si="717">(CT250*$E250*$F250*$G250*$M250)</f>
        <v>0</v>
      </c>
      <c r="CV250" s="84"/>
      <c r="CW250" s="84">
        <f t="shared" ref="CW250:CW251" si="718">(CV250*$E250*$F250*$G250*$M250)</f>
        <v>0</v>
      </c>
      <c r="CX250" s="90">
        <v>350</v>
      </c>
      <c r="CY250" s="84">
        <f t="shared" ref="CY250:CY251" si="719">(CX250*$E250*$F250*$G250*$M250)</f>
        <v>20614192.199999999</v>
      </c>
      <c r="CZ250" s="84"/>
      <c r="DA250" s="89">
        <f t="shared" ref="DA250:DA252" si="720">(CZ250*$E250*$F250*$G250*$M250)</f>
        <v>0</v>
      </c>
      <c r="DB250" s="84"/>
      <c r="DC250" s="84"/>
      <c r="DD250" s="91"/>
      <c r="DE250" s="84">
        <f t="shared" ref="DE250:DE251" si="721">(DD250*$E250*$F250*$G250*$M250)</f>
        <v>0</v>
      </c>
      <c r="DF250" s="84"/>
      <c r="DG250" s="84">
        <f t="shared" ref="DG250:DG251" si="722">(DF250*$E250*$F250*$G250*$M250)</f>
        <v>0</v>
      </c>
      <c r="DH250" s="84"/>
      <c r="DI250" s="84">
        <f t="shared" ref="DI250:DI251" si="723">(DH250*$E250*$F250*$G250*$N250)</f>
        <v>0</v>
      </c>
      <c r="DJ250" s="84"/>
      <c r="DK250" s="89">
        <f t="shared" ref="DK250:DK251" si="724">(DJ250*$E250*$F250*$G250*$O250)</f>
        <v>0</v>
      </c>
      <c r="DL250" s="89"/>
      <c r="DM250" s="89"/>
      <c r="DN250" s="85">
        <f t="shared" si="681"/>
        <v>1040</v>
      </c>
      <c r="DO250" s="85">
        <f t="shared" si="682"/>
        <v>54490181.381999999</v>
      </c>
    </row>
    <row r="251" spans="1:119" ht="45" x14ac:dyDescent="0.25">
      <c r="A251" s="73"/>
      <c r="B251" s="78">
        <v>218</v>
      </c>
      <c r="C251" s="79" t="s">
        <v>583</v>
      </c>
      <c r="D251" s="109" t="s">
        <v>584</v>
      </c>
      <c r="E251" s="74">
        <v>25969</v>
      </c>
      <c r="F251" s="81">
        <v>1.96</v>
      </c>
      <c r="G251" s="76">
        <v>1</v>
      </c>
      <c r="H251" s="77"/>
      <c r="I251" s="77"/>
      <c r="J251" s="77"/>
      <c r="K251" s="51"/>
      <c r="L251" s="82">
        <v>1.4</v>
      </c>
      <c r="M251" s="82">
        <v>1.68</v>
      </c>
      <c r="N251" s="82">
        <v>2.23</v>
      </c>
      <c r="O251" s="83">
        <v>2.57</v>
      </c>
      <c r="P251" s="84">
        <v>17</v>
      </c>
      <c r="Q251" s="84">
        <f t="shared" si="683"/>
        <v>1211401.9119999998</v>
      </c>
      <c r="R251" s="84"/>
      <c r="S251" s="89">
        <f t="shared" si="684"/>
        <v>0</v>
      </c>
      <c r="T251" s="84"/>
      <c r="U251" s="84">
        <f t="shared" si="685"/>
        <v>0</v>
      </c>
      <c r="V251" s="84"/>
      <c r="W251" s="84">
        <f t="shared" si="686"/>
        <v>0</v>
      </c>
      <c r="X251" s="84"/>
      <c r="Y251" s="84">
        <f t="shared" si="687"/>
        <v>0</v>
      </c>
      <c r="Z251" s="84"/>
      <c r="AA251" s="84"/>
      <c r="AB251" s="84"/>
      <c r="AC251" s="84">
        <f t="shared" si="688"/>
        <v>0</v>
      </c>
      <c r="AD251" s="84"/>
      <c r="AE251" s="84"/>
      <c r="AF251" s="84"/>
      <c r="AG251" s="84">
        <f t="shared" si="689"/>
        <v>0</v>
      </c>
      <c r="AH251" s="84"/>
      <c r="AI251" s="84"/>
      <c r="AJ251" s="104">
        <v>5</v>
      </c>
      <c r="AK251" s="84">
        <f t="shared" si="690"/>
        <v>356294.67999999993</v>
      </c>
      <c r="AL251" s="84"/>
      <c r="AM251" s="84">
        <f t="shared" si="691"/>
        <v>0</v>
      </c>
      <c r="AN251" s="84"/>
      <c r="AO251" s="84">
        <f t="shared" si="692"/>
        <v>0</v>
      </c>
      <c r="AP251" s="84"/>
      <c r="AQ251" s="85">
        <f t="shared" si="693"/>
        <v>0</v>
      </c>
      <c r="AR251" s="90"/>
      <c r="AS251" s="84">
        <f t="shared" si="694"/>
        <v>0</v>
      </c>
      <c r="AT251" s="84"/>
      <c r="AU251" s="89">
        <f t="shared" si="695"/>
        <v>0</v>
      </c>
      <c r="AV251" s="84"/>
      <c r="AW251" s="84">
        <f>(AV251*$E251*$F251*$G251*$L251*$AK$11)</f>
        <v>0</v>
      </c>
      <c r="AX251" s="84">
        <v>0</v>
      </c>
      <c r="AY251" s="84">
        <f t="shared" si="696"/>
        <v>0</v>
      </c>
      <c r="AZ251" s="84"/>
      <c r="BA251" s="84">
        <f>(AZ251*$E251*$F251*$G251*$L251*BA$11)</f>
        <v>0</v>
      </c>
      <c r="BB251" s="84"/>
      <c r="BC251" s="84">
        <f t="shared" si="697"/>
        <v>0</v>
      </c>
      <c r="BD251" s="84"/>
      <c r="BE251" s="84">
        <f t="shared" si="698"/>
        <v>0</v>
      </c>
      <c r="BF251" s="84"/>
      <c r="BG251" s="84"/>
      <c r="BH251" s="84"/>
      <c r="BI251" s="84">
        <f t="shared" si="699"/>
        <v>0</v>
      </c>
      <c r="BJ251" s="84"/>
      <c r="BK251" s="84">
        <f t="shared" si="700"/>
        <v>0</v>
      </c>
      <c r="BL251" s="84"/>
      <c r="BM251" s="84">
        <f t="shared" si="701"/>
        <v>0</v>
      </c>
      <c r="BN251" s="84"/>
      <c r="BO251" s="84">
        <f t="shared" si="702"/>
        <v>0</v>
      </c>
      <c r="BP251" s="84"/>
      <c r="BQ251" s="84">
        <f t="shared" si="703"/>
        <v>0</v>
      </c>
      <c r="BR251" s="84"/>
      <c r="BS251" s="84">
        <f t="shared" si="704"/>
        <v>0</v>
      </c>
      <c r="BT251" s="84"/>
      <c r="BU251" s="84">
        <f t="shared" si="705"/>
        <v>0</v>
      </c>
      <c r="BV251" s="84"/>
      <c r="BW251" s="89">
        <f t="shared" si="706"/>
        <v>0</v>
      </c>
      <c r="BX251" s="84"/>
      <c r="BY251" s="84">
        <f t="shared" si="707"/>
        <v>0</v>
      </c>
      <c r="BZ251" s="84"/>
      <c r="CA251" s="85">
        <f t="shared" si="708"/>
        <v>0</v>
      </c>
      <c r="CB251" s="84"/>
      <c r="CC251" s="84">
        <f t="shared" si="709"/>
        <v>0</v>
      </c>
      <c r="CD251" s="84"/>
      <c r="CE251" s="84">
        <f t="shared" si="710"/>
        <v>0</v>
      </c>
      <c r="CF251" s="84"/>
      <c r="CG251" s="84"/>
      <c r="CH251" s="84"/>
      <c r="CI251" s="84">
        <f t="shared" si="711"/>
        <v>0</v>
      </c>
      <c r="CJ251" s="84"/>
      <c r="CK251" s="84">
        <f t="shared" si="712"/>
        <v>0</v>
      </c>
      <c r="CL251" s="84"/>
      <c r="CM251" s="84">
        <f t="shared" si="713"/>
        <v>0</v>
      </c>
      <c r="CN251" s="84"/>
      <c r="CO251" s="84">
        <f t="shared" si="714"/>
        <v>0</v>
      </c>
      <c r="CP251" s="84"/>
      <c r="CQ251" s="84">
        <f t="shared" si="715"/>
        <v>0</v>
      </c>
      <c r="CR251" s="84"/>
      <c r="CS251" s="84">
        <f t="shared" si="716"/>
        <v>0</v>
      </c>
      <c r="CT251" s="84"/>
      <c r="CU251" s="84">
        <f t="shared" si="717"/>
        <v>0</v>
      </c>
      <c r="CV251" s="84"/>
      <c r="CW251" s="84">
        <f t="shared" si="718"/>
        <v>0</v>
      </c>
      <c r="CX251" s="90">
        <v>16</v>
      </c>
      <c r="CY251" s="84">
        <f t="shared" si="719"/>
        <v>1368171.5711999999</v>
      </c>
      <c r="CZ251" s="84"/>
      <c r="DA251" s="89">
        <f t="shared" si="720"/>
        <v>0</v>
      </c>
      <c r="DB251" s="84"/>
      <c r="DC251" s="84"/>
      <c r="DD251" s="91"/>
      <c r="DE251" s="84">
        <f t="shared" si="721"/>
        <v>0</v>
      </c>
      <c r="DF251" s="84"/>
      <c r="DG251" s="84">
        <f t="shared" si="722"/>
        <v>0</v>
      </c>
      <c r="DH251" s="84"/>
      <c r="DI251" s="84">
        <f t="shared" si="723"/>
        <v>0</v>
      </c>
      <c r="DJ251" s="84"/>
      <c r="DK251" s="89">
        <f t="shared" si="724"/>
        <v>0</v>
      </c>
      <c r="DL251" s="89"/>
      <c r="DM251" s="89"/>
      <c r="DN251" s="85">
        <f t="shared" si="681"/>
        <v>38</v>
      </c>
      <c r="DO251" s="85">
        <f t="shared" si="682"/>
        <v>2935868.1631999994</v>
      </c>
    </row>
    <row r="252" spans="1:119" ht="24.75" customHeight="1" x14ac:dyDescent="0.25">
      <c r="A252" s="73"/>
      <c r="B252" s="78">
        <v>219</v>
      </c>
      <c r="C252" s="79" t="s">
        <v>585</v>
      </c>
      <c r="D252" s="109" t="s">
        <v>586</v>
      </c>
      <c r="E252" s="74">
        <v>25969</v>
      </c>
      <c r="F252" s="152">
        <v>29.91</v>
      </c>
      <c r="G252" s="76">
        <v>1</v>
      </c>
      <c r="H252" s="77"/>
      <c r="I252" s="77"/>
      <c r="J252" s="77"/>
      <c r="K252" s="98">
        <v>7.4000000000000003E-3</v>
      </c>
      <c r="L252" s="82">
        <v>1.4</v>
      </c>
      <c r="M252" s="82">
        <v>1.68</v>
      </c>
      <c r="N252" s="82">
        <v>2.23</v>
      </c>
      <c r="O252" s="83">
        <v>2.57</v>
      </c>
      <c r="P252" s="84">
        <v>0</v>
      </c>
      <c r="Q252" s="99">
        <f>(P252*$E252*$F252*((1-$K252)+$K252*$L252*G252))</f>
        <v>0</v>
      </c>
      <c r="R252" s="99"/>
      <c r="S252" s="99"/>
      <c r="T252" s="99"/>
      <c r="U252" s="99"/>
      <c r="V252" s="84"/>
      <c r="W252" s="99">
        <f>(V252*$E252*$F252*((1-$K252)+$K252*$L252*$G252))</f>
        <v>0</v>
      </c>
      <c r="X252" s="84"/>
      <c r="Y252" s="99">
        <f>(X252*$E252*$F252*((1-$K252)+$K252*$L252*$G252))</f>
        <v>0</v>
      </c>
      <c r="Z252" s="99"/>
      <c r="AA252" s="99"/>
      <c r="AB252" s="84"/>
      <c r="AC252" s="99">
        <f>(AB252*$E252*$F252*((1-$K252)+$K252*$L252*$G252))</f>
        <v>0</v>
      </c>
      <c r="AD252" s="84"/>
      <c r="AE252" s="84"/>
      <c r="AF252" s="84"/>
      <c r="AG252" s="99">
        <f>(AF252*$E252*$F252*((1-$K252)+$K252*$L252*$G252))</f>
        <v>0</v>
      </c>
      <c r="AH252" s="84"/>
      <c r="AI252" s="84"/>
      <c r="AJ252" s="104"/>
      <c r="AK252" s="99">
        <f>(AJ252*$E252*$F252*((1-$K252)+$K252*$L252*$G252))</f>
        <v>0</v>
      </c>
      <c r="AL252" s="84"/>
      <c r="AM252" s="99">
        <f>(AL252*$E252*$F252*((1-$K252)+$K252*$L252*$G252))</f>
        <v>0</v>
      </c>
      <c r="AN252" s="84"/>
      <c r="AO252" s="99">
        <f>(AN252*$E252*$F252*((1-$K252)+$K252*$L252*$G252))</f>
        <v>0</v>
      </c>
      <c r="AP252" s="84"/>
      <c r="AQ252" s="99">
        <f>(AP252*$E252*$F252*((1-$K252)+$K252*$M252*$G252))</f>
        <v>0</v>
      </c>
      <c r="AR252" s="90"/>
      <c r="AS252" s="99">
        <f>(AR252*$E252*$F252*((1-$K252)+$K252*$M252*$G252))</f>
        <v>0</v>
      </c>
      <c r="AT252" s="84"/>
      <c r="AU252" s="99">
        <f>(AT252*$E252*$F252*((1-$K252)+$K252*$M252*$G252))</f>
        <v>0</v>
      </c>
      <c r="AV252" s="84"/>
      <c r="AW252" s="84">
        <f>(AV252*$E252*$F252*$G252*$L252*$AK$11)</f>
        <v>0</v>
      </c>
      <c r="AX252" s="84">
        <v>0</v>
      </c>
      <c r="AY252" s="84">
        <f t="shared" si="696"/>
        <v>0</v>
      </c>
      <c r="AZ252" s="84"/>
      <c r="BA252" s="84"/>
      <c r="BB252" s="84"/>
      <c r="BC252" s="84"/>
      <c r="BD252" s="84"/>
      <c r="BE252" s="84"/>
      <c r="BF252" s="84"/>
      <c r="BG252" s="84"/>
      <c r="BH252" s="84"/>
      <c r="BI252" s="84"/>
      <c r="BJ252" s="84"/>
      <c r="BK252" s="99"/>
      <c r="BL252" s="84"/>
      <c r="BM252" s="84"/>
      <c r="BN252" s="84"/>
      <c r="BO252" s="84"/>
      <c r="BP252" s="84"/>
      <c r="BQ252" s="84"/>
      <c r="BR252" s="84"/>
      <c r="BS252" s="84"/>
      <c r="BT252" s="84"/>
      <c r="BU252" s="84"/>
      <c r="BV252" s="84"/>
      <c r="BW252" s="89"/>
      <c r="BX252" s="84"/>
      <c r="BY252" s="84"/>
      <c r="BZ252" s="84"/>
      <c r="CA252" s="84"/>
      <c r="CB252" s="84"/>
      <c r="CC252" s="84"/>
      <c r="CD252" s="84"/>
      <c r="CE252" s="84"/>
      <c r="CF252" s="84"/>
      <c r="CG252" s="84"/>
      <c r="CH252" s="84"/>
      <c r="CI252" s="84"/>
      <c r="CJ252" s="84"/>
      <c r="CK252" s="84"/>
      <c r="CL252" s="84"/>
      <c r="CM252" s="84"/>
      <c r="CN252" s="84"/>
      <c r="CO252" s="84"/>
      <c r="CP252" s="84"/>
      <c r="CQ252" s="84"/>
      <c r="CR252" s="84"/>
      <c r="CS252" s="84"/>
      <c r="CT252" s="84"/>
      <c r="CU252" s="84"/>
      <c r="CV252" s="84"/>
      <c r="CW252" s="84"/>
      <c r="CX252" s="90"/>
      <c r="CY252" s="84"/>
      <c r="CZ252" s="84"/>
      <c r="DA252" s="89">
        <f t="shared" si="720"/>
        <v>0</v>
      </c>
      <c r="DB252" s="84"/>
      <c r="DC252" s="84"/>
      <c r="DD252" s="91"/>
      <c r="DE252" s="84"/>
      <c r="DF252" s="84"/>
      <c r="DG252" s="84"/>
      <c r="DH252" s="84"/>
      <c r="DI252" s="84"/>
      <c r="DJ252" s="84"/>
      <c r="DK252" s="89"/>
      <c r="DL252" s="89"/>
      <c r="DM252" s="89"/>
      <c r="DN252" s="85">
        <f t="shared" si="681"/>
        <v>0</v>
      </c>
      <c r="DO252" s="85">
        <f t="shared" si="682"/>
        <v>0</v>
      </c>
    </row>
    <row r="253" spans="1:119" ht="15.75" customHeight="1" x14ac:dyDescent="0.25">
      <c r="A253" s="196">
        <v>21</v>
      </c>
      <c r="B253" s="211"/>
      <c r="C253" s="212"/>
      <c r="D253" s="214" t="s">
        <v>587</v>
      </c>
      <c r="E253" s="200">
        <v>25969</v>
      </c>
      <c r="F253" s="213">
        <v>0.92</v>
      </c>
      <c r="G253" s="207"/>
      <c r="H253" s="77"/>
      <c r="I253" s="77"/>
      <c r="J253" s="77"/>
      <c r="K253" s="208"/>
      <c r="L253" s="209">
        <v>1.4</v>
      </c>
      <c r="M253" s="209">
        <v>1.68</v>
      </c>
      <c r="N253" s="209">
        <v>2.23</v>
      </c>
      <c r="O253" s="210">
        <v>2.57</v>
      </c>
      <c r="P253" s="206">
        <f t="shared" ref="P253:CA253" si="725">SUM(P254:P262)</f>
        <v>0</v>
      </c>
      <c r="Q253" s="206">
        <f t="shared" si="725"/>
        <v>0</v>
      </c>
      <c r="R253" s="206">
        <f t="shared" si="725"/>
        <v>0</v>
      </c>
      <c r="S253" s="206">
        <f t="shared" si="725"/>
        <v>0</v>
      </c>
      <c r="T253" s="206">
        <f t="shared" si="725"/>
        <v>0</v>
      </c>
      <c r="U253" s="206">
        <f t="shared" si="725"/>
        <v>0</v>
      </c>
      <c r="V253" s="206">
        <f t="shared" si="725"/>
        <v>0</v>
      </c>
      <c r="W253" s="206">
        <f t="shared" si="725"/>
        <v>0</v>
      </c>
      <c r="X253" s="206">
        <f t="shared" si="725"/>
        <v>1</v>
      </c>
      <c r="Y253" s="206">
        <f t="shared" si="725"/>
        <v>32168.319680000001</v>
      </c>
      <c r="Z253" s="206">
        <f t="shared" si="725"/>
        <v>0</v>
      </c>
      <c r="AA253" s="206">
        <f t="shared" si="725"/>
        <v>0</v>
      </c>
      <c r="AB253" s="206">
        <f t="shared" si="725"/>
        <v>0</v>
      </c>
      <c r="AC253" s="206">
        <f t="shared" si="725"/>
        <v>0</v>
      </c>
      <c r="AD253" s="206">
        <f t="shared" si="725"/>
        <v>200</v>
      </c>
      <c r="AE253" s="206">
        <f t="shared" si="725"/>
        <v>7113471.6924160002</v>
      </c>
      <c r="AF253" s="206">
        <f t="shared" si="725"/>
        <v>0</v>
      </c>
      <c r="AG253" s="206">
        <f t="shared" si="725"/>
        <v>0</v>
      </c>
      <c r="AH253" s="206">
        <f t="shared" si="725"/>
        <v>0</v>
      </c>
      <c r="AI253" s="206">
        <f t="shared" si="725"/>
        <v>0</v>
      </c>
      <c r="AJ253" s="206">
        <f t="shared" si="725"/>
        <v>0</v>
      </c>
      <c r="AK253" s="206">
        <f t="shared" si="725"/>
        <v>0</v>
      </c>
      <c r="AL253" s="206">
        <f t="shared" si="725"/>
        <v>2815</v>
      </c>
      <c r="AM253" s="206">
        <f t="shared" si="725"/>
        <v>70992955.269439995</v>
      </c>
      <c r="AN253" s="206">
        <f t="shared" si="725"/>
        <v>0</v>
      </c>
      <c r="AO253" s="206">
        <f t="shared" si="725"/>
        <v>0</v>
      </c>
      <c r="AP253" s="206">
        <f t="shared" si="725"/>
        <v>1</v>
      </c>
      <c r="AQ253" s="206">
        <f t="shared" si="725"/>
        <v>31673.869920000005</v>
      </c>
      <c r="AR253" s="206">
        <f t="shared" si="725"/>
        <v>0</v>
      </c>
      <c r="AS253" s="206">
        <f t="shared" si="725"/>
        <v>0</v>
      </c>
      <c r="AT253" s="206">
        <f t="shared" si="725"/>
        <v>0</v>
      </c>
      <c r="AU253" s="206">
        <f t="shared" si="725"/>
        <v>0</v>
      </c>
      <c r="AV253" s="206">
        <f t="shared" si="725"/>
        <v>0</v>
      </c>
      <c r="AW253" s="206">
        <f t="shared" si="725"/>
        <v>0</v>
      </c>
      <c r="AX253" s="206">
        <f t="shared" si="725"/>
        <v>0</v>
      </c>
      <c r="AY253" s="206">
        <f t="shared" si="725"/>
        <v>0</v>
      </c>
      <c r="AZ253" s="206">
        <f t="shared" si="725"/>
        <v>0</v>
      </c>
      <c r="BA253" s="206">
        <f t="shared" si="725"/>
        <v>0</v>
      </c>
      <c r="BB253" s="206">
        <f t="shared" si="725"/>
        <v>0</v>
      </c>
      <c r="BC253" s="206">
        <f t="shared" si="725"/>
        <v>0</v>
      </c>
      <c r="BD253" s="206">
        <f t="shared" si="725"/>
        <v>0</v>
      </c>
      <c r="BE253" s="206">
        <f t="shared" si="725"/>
        <v>0</v>
      </c>
      <c r="BF253" s="206">
        <f t="shared" si="725"/>
        <v>0</v>
      </c>
      <c r="BG253" s="206">
        <f t="shared" si="725"/>
        <v>0</v>
      </c>
      <c r="BH253" s="206">
        <f t="shared" si="725"/>
        <v>0</v>
      </c>
      <c r="BI253" s="206">
        <f t="shared" si="725"/>
        <v>0</v>
      </c>
      <c r="BJ253" s="206">
        <f t="shared" si="725"/>
        <v>0</v>
      </c>
      <c r="BK253" s="206">
        <f t="shared" si="725"/>
        <v>0</v>
      </c>
      <c r="BL253" s="206">
        <f t="shared" si="725"/>
        <v>0</v>
      </c>
      <c r="BM253" s="206">
        <f t="shared" si="725"/>
        <v>0</v>
      </c>
      <c r="BN253" s="206">
        <f t="shared" si="725"/>
        <v>0</v>
      </c>
      <c r="BO253" s="206">
        <f t="shared" si="725"/>
        <v>0</v>
      </c>
      <c r="BP253" s="206">
        <f t="shared" si="725"/>
        <v>0</v>
      </c>
      <c r="BQ253" s="206">
        <f t="shared" si="725"/>
        <v>0</v>
      </c>
      <c r="BR253" s="206">
        <f t="shared" si="725"/>
        <v>2</v>
      </c>
      <c r="BS253" s="206">
        <f t="shared" si="725"/>
        <v>40050.430560000001</v>
      </c>
      <c r="BT253" s="206">
        <f t="shared" si="725"/>
        <v>10</v>
      </c>
      <c r="BU253" s="206">
        <f t="shared" si="725"/>
        <v>306267.99839999998</v>
      </c>
      <c r="BV253" s="206">
        <f t="shared" si="725"/>
        <v>0</v>
      </c>
      <c r="BW253" s="206">
        <f t="shared" si="725"/>
        <v>0</v>
      </c>
      <c r="BX253" s="206">
        <f t="shared" si="725"/>
        <v>0</v>
      </c>
      <c r="BY253" s="206">
        <f t="shared" si="725"/>
        <v>0</v>
      </c>
      <c r="BZ253" s="206">
        <f t="shared" si="725"/>
        <v>0</v>
      </c>
      <c r="CA253" s="206">
        <f t="shared" si="725"/>
        <v>0</v>
      </c>
      <c r="CB253" s="206">
        <f t="shared" ref="CB253:DM253" si="726">SUM(CB254:CB262)</f>
        <v>0</v>
      </c>
      <c r="CC253" s="206">
        <f t="shared" si="726"/>
        <v>0</v>
      </c>
      <c r="CD253" s="206">
        <f t="shared" si="726"/>
        <v>0</v>
      </c>
      <c r="CE253" s="206">
        <f t="shared" si="726"/>
        <v>0</v>
      </c>
      <c r="CF253" s="206">
        <f t="shared" si="726"/>
        <v>0</v>
      </c>
      <c r="CG253" s="206">
        <f t="shared" si="726"/>
        <v>0</v>
      </c>
      <c r="CH253" s="206">
        <f t="shared" si="726"/>
        <v>0</v>
      </c>
      <c r="CI253" s="206">
        <f t="shared" si="726"/>
        <v>0</v>
      </c>
      <c r="CJ253" s="206">
        <f t="shared" si="726"/>
        <v>0</v>
      </c>
      <c r="CK253" s="206">
        <f t="shared" si="726"/>
        <v>0</v>
      </c>
      <c r="CL253" s="206">
        <f t="shared" si="726"/>
        <v>0</v>
      </c>
      <c r="CM253" s="206">
        <f t="shared" si="726"/>
        <v>0</v>
      </c>
      <c r="CN253" s="206">
        <f t="shared" si="726"/>
        <v>0</v>
      </c>
      <c r="CO253" s="206">
        <f t="shared" si="726"/>
        <v>0</v>
      </c>
      <c r="CP253" s="206">
        <f t="shared" si="726"/>
        <v>0</v>
      </c>
      <c r="CQ253" s="206">
        <f t="shared" si="726"/>
        <v>0</v>
      </c>
      <c r="CR253" s="206">
        <f t="shared" si="726"/>
        <v>0</v>
      </c>
      <c r="CS253" s="206">
        <f t="shared" si="726"/>
        <v>0</v>
      </c>
      <c r="CT253" s="206">
        <f t="shared" si="726"/>
        <v>0</v>
      </c>
      <c r="CU253" s="206">
        <f t="shared" si="726"/>
        <v>0</v>
      </c>
      <c r="CV253" s="206">
        <f t="shared" si="726"/>
        <v>0</v>
      </c>
      <c r="CW253" s="206">
        <f t="shared" si="726"/>
        <v>0</v>
      </c>
      <c r="CX253" s="206">
        <f t="shared" si="726"/>
        <v>1300</v>
      </c>
      <c r="CY253" s="206">
        <f t="shared" si="726"/>
        <v>28887267.413759995</v>
      </c>
      <c r="CZ253" s="206">
        <f t="shared" si="726"/>
        <v>0</v>
      </c>
      <c r="DA253" s="206">
        <f t="shared" si="726"/>
        <v>0</v>
      </c>
      <c r="DB253" s="206">
        <f t="shared" si="726"/>
        <v>0</v>
      </c>
      <c r="DC253" s="206">
        <f t="shared" si="726"/>
        <v>0</v>
      </c>
      <c r="DD253" s="206">
        <f t="shared" si="726"/>
        <v>0</v>
      </c>
      <c r="DE253" s="206">
        <f t="shared" si="726"/>
        <v>0</v>
      </c>
      <c r="DF253" s="206">
        <f t="shared" si="726"/>
        <v>29</v>
      </c>
      <c r="DG253" s="206">
        <f t="shared" si="726"/>
        <v>651801.12479999999</v>
      </c>
      <c r="DH253" s="206">
        <f t="shared" si="726"/>
        <v>8</v>
      </c>
      <c r="DI253" s="206">
        <f t="shared" si="726"/>
        <v>236276.34960000002</v>
      </c>
      <c r="DJ253" s="206">
        <f t="shared" si="726"/>
        <v>3</v>
      </c>
      <c r="DK253" s="206">
        <f t="shared" si="726"/>
        <v>132145.85339999999</v>
      </c>
      <c r="DL253" s="206">
        <f t="shared" si="726"/>
        <v>0</v>
      </c>
      <c r="DM253" s="206">
        <f t="shared" si="726"/>
        <v>0</v>
      </c>
      <c r="DN253" s="206">
        <f>SUM(DN254:DN262)</f>
        <v>4369</v>
      </c>
      <c r="DO253" s="206">
        <f t="shared" ref="DO253" si="727">SUM(DO254:DO262)</f>
        <v>108424078.32197601</v>
      </c>
    </row>
    <row r="254" spans="1:119" ht="18.75" x14ac:dyDescent="0.25">
      <c r="A254" s="73"/>
      <c r="B254" s="78">
        <v>220</v>
      </c>
      <c r="C254" s="79" t="s">
        <v>588</v>
      </c>
      <c r="D254" s="109" t="s">
        <v>589</v>
      </c>
      <c r="E254" s="74">
        <v>25969</v>
      </c>
      <c r="F254" s="81">
        <v>0.49</v>
      </c>
      <c r="G254" s="141">
        <v>0.8</v>
      </c>
      <c r="H254" s="141"/>
      <c r="I254" s="141"/>
      <c r="J254" s="141"/>
      <c r="K254" s="51"/>
      <c r="L254" s="82">
        <v>1.4</v>
      </c>
      <c r="M254" s="82">
        <v>1.68</v>
      </c>
      <c r="N254" s="82">
        <v>2.23</v>
      </c>
      <c r="O254" s="83">
        <v>2.57</v>
      </c>
      <c r="P254" s="84"/>
      <c r="Q254" s="84">
        <f>(P254*$E254*$F254*$G254*$L254*$Q$11)</f>
        <v>0</v>
      </c>
      <c r="R254" s="84"/>
      <c r="S254" s="84">
        <f>(R254*$E254*$F254*$G254*$L254*$S$11)</f>
        <v>0</v>
      </c>
      <c r="T254" s="84"/>
      <c r="U254" s="84">
        <f>(T254*$E254*$F254*$G254*$L254*$U$11)</f>
        <v>0</v>
      </c>
      <c r="V254" s="84"/>
      <c r="W254" s="85">
        <f>(V254*$E254*$F254*$G254*$L254*$W$11)</f>
        <v>0</v>
      </c>
      <c r="X254" s="84"/>
      <c r="Y254" s="84">
        <f>(X254*$E254*$F254*$G254*$L254*$Y$11)</f>
        <v>0</v>
      </c>
      <c r="Z254" s="84"/>
      <c r="AA254" s="84"/>
      <c r="AB254" s="84"/>
      <c r="AC254" s="84">
        <f>(AB254*$E254*$F254*$G254*$L254*$AC$11)</f>
        <v>0</v>
      </c>
      <c r="AD254" s="97">
        <v>5</v>
      </c>
      <c r="AE254" s="85">
        <f>(AD254*$E254*$F254*$G254*$L254*$AE$11)</f>
        <v>78384.829599999997</v>
      </c>
      <c r="AF254" s="84"/>
      <c r="AG254" s="84">
        <f>(AF254*$E254*$F254*$G254*$L254*$AG$11)</f>
        <v>0</v>
      </c>
      <c r="AH254" s="84"/>
      <c r="AI254" s="84"/>
      <c r="AJ254" s="104"/>
      <c r="AK254" s="84">
        <f>(AJ254*$E254*$F254*$G254*$L254*$AK$11)</f>
        <v>0</v>
      </c>
      <c r="AL254" s="84">
        <v>350</v>
      </c>
      <c r="AM254" s="85">
        <f>(AL254*$E254*$F254*$G254*$L254*$AM$11)</f>
        <v>5486938.0720000006</v>
      </c>
      <c r="AN254" s="84"/>
      <c r="AO254" s="84">
        <f>(AN254*$E254*$F254*$G254*$L254*$AO$11)</f>
        <v>0</v>
      </c>
      <c r="AP254" s="84"/>
      <c r="AQ254" s="84">
        <f>(AP254*$E254*$F254*$G254*$M254*$AQ$11)</f>
        <v>0</v>
      </c>
      <c r="AR254" s="90"/>
      <c r="AS254" s="84">
        <f>(AR254*$E254*$F254*$G254*$M254*$AS$11)</f>
        <v>0</v>
      </c>
      <c r="AT254" s="84"/>
      <c r="AU254" s="89">
        <f>(AT254*$E254*$F254*$G254*$M254*$AU$11)</f>
        <v>0</v>
      </c>
      <c r="AV254" s="84"/>
      <c r="AW254" s="84">
        <f>(AV254*$E254*$F254*$G254*$L254*$AW$11)</f>
        <v>0</v>
      </c>
      <c r="AX254" s="84"/>
      <c r="AY254" s="84">
        <f>(AX254*$E254*$F254*$G254*$L254*$AY$11)</f>
        <v>0</v>
      </c>
      <c r="AZ254" s="84"/>
      <c r="BA254" s="84">
        <f>(AZ254*$E254*$F254*$G254*$L254*$BA$11)</f>
        <v>0</v>
      </c>
      <c r="BB254" s="84"/>
      <c r="BC254" s="84">
        <f>(BB254*$E254*$F254*$G254*$L254*$BC$11)</f>
        <v>0</v>
      </c>
      <c r="BD254" s="84"/>
      <c r="BE254" s="85">
        <f>(BD254*$E254*$F254*$G254*$L254*$BE$11)</f>
        <v>0</v>
      </c>
      <c r="BF254" s="84"/>
      <c r="BG254" s="85">
        <f>(BF254*$E254*$F254*$G254*$L254*$BG$11)</f>
        <v>0</v>
      </c>
      <c r="BH254" s="84"/>
      <c r="BI254" s="84">
        <f>(BH254*$E254*$F254*$G254*$L254*$BI$11)</f>
        <v>0</v>
      </c>
      <c r="BJ254" s="84"/>
      <c r="BK254" s="84">
        <f>(BJ254*$E254*$F254*$G254*$M254*$BK$11)</f>
        <v>0</v>
      </c>
      <c r="BL254" s="84"/>
      <c r="BM254" s="84">
        <f>(BL254*$E254*$F254*$G254*$M254*$BM$11)</f>
        <v>0</v>
      </c>
      <c r="BN254" s="84"/>
      <c r="BO254" s="85">
        <f>(BN254*$E254*$F254*$G254*$M254*$BO$11)</f>
        <v>0</v>
      </c>
      <c r="BP254" s="84"/>
      <c r="BQ254" s="84">
        <f>(BP254*$E254*$F254*$G254*$M254*$BQ$11)</f>
        <v>0</v>
      </c>
      <c r="BR254" s="84"/>
      <c r="BS254" s="84">
        <f>(BR254*$E254*$F254*$G254*$M254*$BS$11)</f>
        <v>0</v>
      </c>
      <c r="BT254" s="84"/>
      <c r="BU254" s="85">
        <f>(BT254*$E254*$F254*$G254*$M254*$BU$11)</f>
        <v>0</v>
      </c>
      <c r="BV254" s="84"/>
      <c r="BW254" s="89">
        <f>(BV254*$E254*$F254*$G254*$M254*$BW$11)</f>
        <v>0</v>
      </c>
      <c r="BX254" s="84"/>
      <c r="BY254" s="84">
        <f>(BX254*$E254*$F254*$G254*$L254*$BY$11)</f>
        <v>0</v>
      </c>
      <c r="BZ254" s="84"/>
      <c r="CA254" s="84">
        <f>(BZ254*$E254*$F254*$G254*$L254*$CA$11)</f>
        <v>0</v>
      </c>
      <c r="CB254" s="84"/>
      <c r="CC254" s="84">
        <f>(CB254*$E254*$F254*$G254*$L254*$CC$11)</f>
        <v>0</v>
      </c>
      <c r="CD254" s="84"/>
      <c r="CE254" s="84">
        <f>(CD254*$E254*$F254*$G254*$M254*$CE$11)</f>
        <v>0</v>
      </c>
      <c r="CF254" s="84"/>
      <c r="CG254" s="84"/>
      <c r="CH254" s="84"/>
      <c r="CI254" s="85">
        <f>(CH254*$E254*$F254*$G254*$L254*$CI$11)</f>
        <v>0</v>
      </c>
      <c r="CJ254" s="84"/>
      <c r="CK254" s="85">
        <f>(CJ254*$E254*$F254*$G254*$L254*$CK$11)</f>
        <v>0</v>
      </c>
      <c r="CL254" s="84"/>
      <c r="CM254" s="84">
        <f>(CL254*$E254*$F254*$G254*$L254*$CM$11)</f>
        <v>0</v>
      </c>
      <c r="CN254" s="84"/>
      <c r="CO254" s="84">
        <f>(CN254*$E254*$F254*$G254*$L254*$CO$11)</f>
        <v>0</v>
      </c>
      <c r="CP254" s="84"/>
      <c r="CQ254" s="84">
        <f>(CP254*$E254*$F254*$G254*$L254*$CQ$11)</f>
        <v>0</v>
      </c>
      <c r="CR254" s="84"/>
      <c r="CS254" s="84">
        <f>(CR254*$E254*$F254*$G254*$M254*$CS$11)</f>
        <v>0</v>
      </c>
      <c r="CT254" s="84"/>
      <c r="CU254" s="84">
        <f>(CT254*$E254*$F254*$G254*$M254*$CU$11)</f>
        <v>0</v>
      </c>
      <c r="CV254" s="84"/>
      <c r="CW254" s="84">
        <f>(CV254*$E254*$F254*$G254*$M254*$CW$11)</f>
        <v>0</v>
      </c>
      <c r="CX254" s="90">
        <v>160</v>
      </c>
      <c r="CY254" s="84">
        <f>(CX254*$E254*$F254*$G254*$M254*$CY$11)</f>
        <v>2462708.82816</v>
      </c>
      <c r="CZ254" s="84"/>
      <c r="DA254" s="89">
        <f t="shared" ref="DA254:DA256" si="728">(CZ254*$E254*$F254*$G254*$M254*DA$11)</f>
        <v>0</v>
      </c>
      <c r="DB254" s="84"/>
      <c r="DC254" s="84">
        <f>(DB254*$E254*$F254*$G254*$M254*$DC$11)</f>
        <v>0</v>
      </c>
      <c r="DD254" s="91"/>
      <c r="DE254" s="84">
        <f>(DD254*$E254*$F254*$G254*$M254*$DE$11)</f>
        <v>0</v>
      </c>
      <c r="DF254" s="84"/>
      <c r="DG254" s="84">
        <f>(DF254*$E254*$F254*$G254*$M254*$DG$11)</f>
        <v>0</v>
      </c>
      <c r="DH254" s="84"/>
      <c r="DI254" s="84">
        <f>(DH254*$E254*$F254*$G254*$N254*$DI$11)</f>
        <v>0</v>
      </c>
      <c r="DJ254" s="84"/>
      <c r="DK254" s="92">
        <f>(DJ254*$E254*$F254*$G254*$O254*$DK$11)</f>
        <v>0</v>
      </c>
      <c r="DL254" s="89"/>
      <c r="DM254" s="89"/>
      <c r="DN254" s="85">
        <f t="shared" ref="DN254:DN262" si="729">SUM(P254,R254,T254,V254,X254,Z254,AB254,AD254,AF254,AH254,AJ254,AL254,AR254,AV254,AX254,CB254,AN254,BB254,BD254,BF254,CP254,BH254,BJ254,AP254,BN254,AT254,CR254,BP254,CT254,BR254,BT254,BV254,CD254,BX254,BZ254,CF254,CH254,CJ254,CL254,CN254,CV254,CX254,BL254,AZ254,CZ254,DB254,DD254,DF254,DH254,DJ254,DL254)</f>
        <v>515</v>
      </c>
      <c r="DO254" s="85">
        <f t="shared" ref="DO254:DO262" si="730">SUM(Q254,S254,U254,W254,Y254,AA254,AC254,AE254,AG254,AI254,AK254,AM254,AS254,AW254,AY254,CC254,AO254,BC254,BE254,BG254,CQ254,BI254,BK254,AQ254,BO254,AU254,CS254,BQ254,CU254,BS254,BU254,BW254,CE254,BY254,CA254,CG254,CI254,CK254,CM254,CO254,CW254,CY254,BM254,BA254,DA254,DC254,DE254,DG254,DI254,DK254,DM254)</f>
        <v>8028031.7297600005</v>
      </c>
    </row>
    <row r="255" spans="1:119" ht="18.75" x14ac:dyDescent="0.25">
      <c r="A255" s="73"/>
      <c r="B255" s="78">
        <v>221</v>
      </c>
      <c r="C255" s="79" t="s">
        <v>590</v>
      </c>
      <c r="D255" s="109" t="s">
        <v>591</v>
      </c>
      <c r="E255" s="74">
        <v>25969</v>
      </c>
      <c r="F255" s="81">
        <v>0.79</v>
      </c>
      <c r="G255" s="141">
        <v>0.8</v>
      </c>
      <c r="H255" s="141"/>
      <c r="I255" s="141"/>
      <c r="J255" s="141"/>
      <c r="K255" s="51"/>
      <c r="L255" s="82">
        <v>1.4</v>
      </c>
      <c r="M255" s="82">
        <v>1.68</v>
      </c>
      <c r="N255" s="82">
        <v>2.23</v>
      </c>
      <c r="O255" s="83">
        <v>2.57</v>
      </c>
      <c r="P255" s="84"/>
      <c r="Q255" s="84">
        <f>(P255*$E255*$F255*$G255*$L255*$Q$11)</f>
        <v>0</v>
      </c>
      <c r="R255" s="84"/>
      <c r="S255" s="84">
        <f>(R255*$E255*$F255*$G255*$L255*$S$11)</f>
        <v>0</v>
      </c>
      <c r="T255" s="84"/>
      <c r="U255" s="84">
        <f>(T255*$E255*$F255*$G255*$L255*$U$11)</f>
        <v>0</v>
      </c>
      <c r="V255" s="84"/>
      <c r="W255" s="85">
        <f>(V255*$E255*$F255*$G255*$L255*$W$11)</f>
        <v>0</v>
      </c>
      <c r="X255" s="84">
        <v>1</v>
      </c>
      <c r="Y255" s="84">
        <f>(X255*$E255*$F255*$G255*$L255*$Y$11)</f>
        <v>32168.319680000001</v>
      </c>
      <c r="Z255" s="84"/>
      <c r="AA255" s="84"/>
      <c r="AB255" s="84"/>
      <c r="AC255" s="84">
        <f>(AB255*$E255*$F255*$G255*$L255*$AC$11)</f>
        <v>0</v>
      </c>
      <c r="AD255" s="97">
        <v>20</v>
      </c>
      <c r="AE255" s="85">
        <f>(AD255*$E255*$F255*$G255*$L255*$AE$11)</f>
        <v>505502.16640000005</v>
      </c>
      <c r="AF255" s="84"/>
      <c r="AG255" s="84">
        <f>(AF255*$E255*$F255*$G255*$L255*$AG$11)</f>
        <v>0</v>
      </c>
      <c r="AH255" s="84"/>
      <c r="AI255" s="84"/>
      <c r="AJ255" s="104"/>
      <c r="AK255" s="84">
        <f>(AJ255*$E255*$F255*$G255*$L255*$AK$11)</f>
        <v>0</v>
      </c>
      <c r="AL255" s="84">
        <v>165</v>
      </c>
      <c r="AM255" s="85">
        <f>(AL255*$E255*$F255*$G255*$L255*$AM$11)</f>
        <v>4170392.8728000005</v>
      </c>
      <c r="AN255" s="84"/>
      <c r="AO255" s="84">
        <f>(AN255*$E255*$F255*$G255*$L255*$AO$11)</f>
        <v>0</v>
      </c>
      <c r="AP255" s="84"/>
      <c r="AQ255" s="84">
        <f>(AP255*$E255*$F255*$G255*$M255*$AQ$11)</f>
        <v>0</v>
      </c>
      <c r="AR255" s="90"/>
      <c r="AS255" s="84">
        <f>(AR255*$E255*$F255*$G255*$M255*$AS$11)</f>
        <v>0</v>
      </c>
      <c r="AT255" s="84"/>
      <c r="AU255" s="89">
        <f>(AT255*$E255*$F255*$G255*$M255*$AU$11)</f>
        <v>0</v>
      </c>
      <c r="AV255" s="84"/>
      <c r="AW255" s="84">
        <f>(AV255*$E255*$F255*$G255*$L255*$AW$11)</f>
        <v>0</v>
      </c>
      <c r="AX255" s="84">
        <v>0</v>
      </c>
      <c r="AY255" s="84">
        <f>(AX255*$E255*$F255*$G255*$L255*$AY$11)</f>
        <v>0</v>
      </c>
      <c r="AZ255" s="84"/>
      <c r="BA255" s="84">
        <f>(AZ255*$E255*$F255*$G255*$L255*$BA$11)</f>
        <v>0</v>
      </c>
      <c r="BB255" s="84"/>
      <c r="BC255" s="84">
        <f>(BB255*$E255*$F255*$G255*$L255*$BC$11)</f>
        <v>0</v>
      </c>
      <c r="BD255" s="84"/>
      <c r="BE255" s="85">
        <f>(BD255*$E255*$F255*$G255*$L255*$BE$11)</f>
        <v>0</v>
      </c>
      <c r="BF255" s="84"/>
      <c r="BG255" s="85">
        <f>(BF255*$E255*$F255*$G255*$L255*$BG$11)</f>
        <v>0</v>
      </c>
      <c r="BH255" s="84"/>
      <c r="BI255" s="84">
        <f>(BH255*$E255*$F255*$G255*$L255*$BI$11)</f>
        <v>0</v>
      </c>
      <c r="BJ255" s="84"/>
      <c r="BK255" s="84">
        <f>(BJ255*$E255*$F255*$G255*$M255*$BK$11)</f>
        <v>0</v>
      </c>
      <c r="BL255" s="84"/>
      <c r="BM255" s="84">
        <f>(BL255*$E255*$F255*$G255*$M255*$BM$11)</f>
        <v>0</v>
      </c>
      <c r="BN255" s="84"/>
      <c r="BO255" s="85">
        <f>(BN255*$E255*$F255*$G255*$M255*$BO$11)</f>
        <v>0</v>
      </c>
      <c r="BP255" s="84"/>
      <c r="BQ255" s="84">
        <f>(BP255*$E255*$F255*$G255*$M255*$BQ$11)</f>
        <v>0</v>
      </c>
      <c r="BR255" s="84"/>
      <c r="BS255" s="84">
        <f>(BR255*$E255*$F255*$G255*$M255*$BS$11)</f>
        <v>0</v>
      </c>
      <c r="BT255" s="84"/>
      <c r="BU255" s="85">
        <f>(BT255*$E255*$F255*$G255*$M255*$BU$11)</f>
        <v>0</v>
      </c>
      <c r="BV255" s="84"/>
      <c r="BW255" s="89">
        <f>(BV255*$E255*$F255*$G255*$M255*$BW$11)</f>
        <v>0</v>
      </c>
      <c r="BX255" s="84"/>
      <c r="BY255" s="84">
        <f>(BX255*$E255*$F255*$G255*$L255*$BY$11)</f>
        <v>0</v>
      </c>
      <c r="BZ255" s="84"/>
      <c r="CA255" s="84">
        <f>(BZ255*$E255*$F255*$G255*$L255*$CA$11)</f>
        <v>0</v>
      </c>
      <c r="CB255" s="84"/>
      <c r="CC255" s="84">
        <f>(CB255*$E255*$F255*$G255*$L255*$CC$11)</f>
        <v>0</v>
      </c>
      <c r="CD255" s="84"/>
      <c r="CE255" s="84">
        <f>(CD255*$E255*$F255*$G255*$M255*$CE$11)</f>
        <v>0</v>
      </c>
      <c r="CF255" s="84"/>
      <c r="CG255" s="84"/>
      <c r="CH255" s="84"/>
      <c r="CI255" s="85">
        <f>(CH255*$E255*$F255*$G255*$L255*$CI$11)</f>
        <v>0</v>
      </c>
      <c r="CJ255" s="84"/>
      <c r="CK255" s="85">
        <f>(CJ255*$E255*$F255*$G255*$L255*$CK$11)</f>
        <v>0</v>
      </c>
      <c r="CL255" s="84"/>
      <c r="CM255" s="84">
        <f>(CL255*$E255*$F255*$G255*$L255*$CM$11)</f>
        <v>0</v>
      </c>
      <c r="CN255" s="84"/>
      <c r="CO255" s="84">
        <f>(CN255*$E255*$F255*$G255*$L255*$CO$11)</f>
        <v>0</v>
      </c>
      <c r="CP255" s="84"/>
      <c r="CQ255" s="84">
        <f>(CP255*$E255*$F255*$G255*$L255*$CQ$11)</f>
        <v>0</v>
      </c>
      <c r="CR255" s="84"/>
      <c r="CS255" s="84">
        <f>(CR255*$E255*$F255*$G255*$M255*$CS$11)</f>
        <v>0</v>
      </c>
      <c r="CT255" s="84"/>
      <c r="CU255" s="84">
        <f>(CT255*$E255*$F255*$G255*$M255*$CU$11)</f>
        <v>0</v>
      </c>
      <c r="CV255" s="84"/>
      <c r="CW255" s="84">
        <f>(CV255*$E255*$F255*$G255*$M255*$CW$11)</f>
        <v>0</v>
      </c>
      <c r="CX255" s="90">
        <v>40</v>
      </c>
      <c r="CY255" s="84">
        <f>(CX255*$E255*$F255*$G255*$M255*$CY$11)</f>
        <v>992622.43584000017</v>
      </c>
      <c r="CZ255" s="84"/>
      <c r="DA255" s="89">
        <f t="shared" si="728"/>
        <v>0</v>
      </c>
      <c r="DB255" s="84"/>
      <c r="DC255" s="84">
        <f>(DB255*$E255*$F255*$G255*$M255*$DC$11)</f>
        <v>0</v>
      </c>
      <c r="DD255" s="91"/>
      <c r="DE255" s="84">
        <f>(DD255*$E255*$F255*$G255*$M255*$DE$11)</f>
        <v>0</v>
      </c>
      <c r="DF255" s="84"/>
      <c r="DG255" s="84">
        <f>(DF255*$E255*$F255*$G255*$M255*$DG$11)</f>
        <v>0</v>
      </c>
      <c r="DH255" s="84"/>
      <c r="DI255" s="84">
        <f>(DH255*$E255*$F255*$G255*$N255*$DI$11)</f>
        <v>0</v>
      </c>
      <c r="DJ255" s="84"/>
      <c r="DK255" s="92">
        <f>(DJ255*$E255*$F255*$G255*$O255*$DK$11)</f>
        <v>0</v>
      </c>
      <c r="DL255" s="89"/>
      <c r="DM255" s="89"/>
      <c r="DN255" s="85">
        <f t="shared" si="729"/>
        <v>226</v>
      </c>
      <c r="DO255" s="85">
        <f t="shared" si="730"/>
        <v>5700685.7947200006</v>
      </c>
    </row>
    <row r="256" spans="1:119" ht="18.75" x14ac:dyDescent="0.25">
      <c r="A256" s="73"/>
      <c r="B256" s="78">
        <v>222</v>
      </c>
      <c r="C256" s="79" t="s">
        <v>592</v>
      </c>
      <c r="D256" s="109" t="s">
        <v>593</v>
      </c>
      <c r="E256" s="74">
        <v>25969</v>
      </c>
      <c r="F256" s="81">
        <v>1.07</v>
      </c>
      <c r="G256" s="141">
        <v>0.8</v>
      </c>
      <c r="H256" s="141"/>
      <c r="I256" s="141"/>
      <c r="J256" s="141"/>
      <c r="K256" s="51"/>
      <c r="L256" s="82">
        <v>1.4</v>
      </c>
      <c r="M256" s="82">
        <v>1.68</v>
      </c>
      <c r="N256" s="82">
        <v>2.23</v>
      </c>
      <c r="O256" s="83">
        <v>2.57</v>
      </c>
      <c r="P256" s="84"/>
      <c r="Q256" s="84">
        <f>(P256*$E256*$F256*$G256*$L256*$Q$11)</f>
        <v>0</v>
      </c>
      <c r="R256" s="84"/>
      <c r="S256" s="84">
        <f>(R256*$E256*$F256*$G256*$L256*$S$11)</f>
        <v>0</v>
      </c>
      <c r="T256" s="84"/>
      <c r="U256" s="84">
        <f>(T256*$E256*$F256*$G256*$L256*$U$11)</f>
        <v>0</v>
      </c>
      <c r="V256" s="84"/>
      <c r="W256" s="85">
        <f>(V256*$E256*$F256*$G256*$L256*$W$11)</f>
        <v>0</v>
      </c>
      <c r="X256" s="84"/>
      <c r="Y256" s="84">
        <f>(X256*$E256*$F256*$G256*$L256*$Y$11)</f>
        <v>0</v>
      </c>
      <c r="Z256" s="84"/>
      <c r="AA256" s="84"/>
      <c r="AB256" s="84"/>
      <c r="AC256" s="84">
        <f>(AB256*$E256*$F256*$G256*$L256*$AC$11)</f>
        <v>0</v>
      </c>
      <c r="AD256" s="97">
        <v>20</v>
      </c>
      <c r="AE256" s="85">
        <f>(AD256*$E256*$F256*$G256*$L256*$AE$11)</f>
        <v>684667.49120000005</v>
      </c>
      <c r="AF256" s="84"/>
      <c r="AG256" s="84">
        <f>(AF256*$E256*$F256*$G256*$L256*$AG$11)</f>
        <v>0</v>
      </c>
      <c r="AH256" s="84"/>
      <c r="AI256" s="84"/>
      <c r="AJ256" s="86"/>
      <c r="AK256" s="84">
        <f>(AJ256*$E256*$F256*$G256*$L256*$AK$11)</f>
        <v>0</v>
      </c>
      <c r="AL256" s="84">
        <v>90</v>
      </c>
      <c r="AM256" s="85">
        <f>(AL256*$E256*$F256*$G256*$L256*$AM$11)</f>
        <v>3081003.7104000002</v>
      </c>
      <c r="AN256" s="84"/>
      <c r="AO256" s="84">
        <f>(AN256*$E256*$F256*$G256*$L256*$AO$11)</f>
        <v>0</v>
      </c>
      <c r="AP256" s="84"/>
      <c r="AQ256" s="84">
        <f>(AP256*$E256*$F256*$G256*$M256*$AQ$11)</f>
        <v>0</v>
      </c>
      <c r="AR256" s="90"/>
      <c r="AS256" s="84">
        <f>(AR256*$E256*$F256*$G256*$M256*$AS$11)</f>
        <v>0</v>
      </c>
      <c r="AT256" s="84"/>
      <c r="AU256" s="89">
        <f>(AT256*$E256*$F256*$G256*$M256*$AU$11)</f>
        <v>0</v>
      </c>
      <c r="AV256" s="84"/>
      <c r="AW256" s="84">
        <f>(AV256*$E256*$F256*$G256*$L256*$AW$11)</f>
        <v>0</v>
      </c>
      <c r="AX256" s="84"/>
      <c r="AY256" s="84">
        <f>(AX256*$E256*$F256*$G256*$L256*$AY$11)</f>
        <v>0</v>
      </c>
      <c r="AZ256" s="84"/>
      <c r="BA256" s="84">
        <f>(AZ256*$E256*$F256*$G256*$L256*$BA$11)</f>
        <v>0</v>
      </c>
      <c r="BB256" s="84"/>
      <c r="BC256" s="84">
        <f>(BB256*$E256*$F256*$G256*$L256*$BC$11)</f>
        <v>0</v>
      </c>
      <c r="BD256" s="84"/>
      <c r="BE256" s="85">
        <f>(BD256*$E256*$F256*$G256*$L256*$BE$11)</f>
        <v>0</v>
      </c>
      <c r="BF256" s="84"/>
      <c r="BG256" s="85">
        <f>(BF256*$E256*$F256*$G256*$L256*$BG$11)</f>
        <v>0</v>
      </c>
      <c r="BH256" s="84"/>
      <c r="BI256" s="84">
        <f>(BH256*$E256*$F256*$G256*$L256*$BI$11)</f>
        <v>0</v>
      </c>
      <c r="BJ256" s="84"/>
      <c r="BK256" s="84">
        <f>(BJ256*$E256*$F256*$G256*$M256*$BK$11)</f>
        <v>0</v>
      </c>
      <c r="BL256" s="84"/>
      <c r="BM256" s="84">
        <f>(BL256*$E256*$F256*$G256*$M256*$BM$11)</f>
        <v>0</v>
      </c>
      <c r="BN256" s="84"/>
      <c r="BO256" s="85">
        <f>(BN256*$E256*$F256*$G256*$M256*$BO$11)</f>
        <v>0</v>
      </c>
      <c r="BP256" s="84"/>
      <c r="BQ256" s="84">
        <f>(BP256*$E256*$F256*$G256*$M256*$BQ$11)</f>
        <v>0</v>
      </c>
      <c r="BR256" s="84"/>
      <c r="BS256" s="84">
        <f>(BR256*$E256*$F256*$G256*$M256*$BS$11)</f>
        <v>0</v>
      </c>
      <c r="BT256" s="84"/>
      <c r="BU256" s="85">
        <f>(BT256*$E256*$F256*$G256*$M256*$BU$11)</f>
        <v>0</v>
      </c>
      <c r="BV256" s="84"/>
      <c r="BW256" s="89">
        <f>(BV256*$E256*$F256*$G256*$M256*$BW$11)</f>
        <v>0</v>
      </c>
      <c r="BX256" s="84"/>
      <c r="BY256" s="84">
        <f>(BX256*$E256*$F256*$G256*$L256*$BY$11)</f>
        <v>0</v>
      </c>
      <c r="BZ256" s="84"/>
      <c r="CA256" s="84">
        <f>(BZ256*$E256*$F256*$G256*$L256*$CA$11)</f>
        <v>0</v>
      </c>
      <c r="CB256" s="84"/>
      <c r="CC256" s="84">
        <f>(CB256*$E256*$F256*$G256*$L256*$CC$11)</f>
        <v>0</v>
      </c>
      <c r="CD256" s="84"/>
      <c r="CE256" s="84">
        <f>(CD256*$E256*$F256*$G256*$M256*$CE$11)</f>
        <v>0</v>
      </c>
      <c r="CF256" s="84"/>
      <c r="CG256" s="84"/>
      <c r="CH256" s="84"/>
      <c r="CI256" s="85">
        <f>(CH256*$E256*$F256*$G256*$L256*$CI$11)</f>
        <v>0</v>
      </c>
      <c r="CJ256" s="84"/>
      <c r="CK256" s="85">
        <f>(CJ256*$E256*$F256*$G256*$L256*$CK$11)</f>
        <v>0</v>
      </c>
      <c r="CL256" s="84"/>
      <c r="CM256" s="84">
        <f>(CL256*$E256*$F256*$G256*$L256*$CM$11)</f>
        <v>0</v>
      </c>
      <c r="CN256" s="84"/>
      <c r="CO256" s="84">
        <f>(CN256*$E256*$F256*$G256*$L256*$CO$11)</f>
        <v>0</v>
      </c>
      <c r="CP256" s="84"/>
      <c r="CQ256" s="84">
        <f>(CP256*$E256*$F256*$G256*$L256*$CQ$11)</f>
        <v>0</v>
      </c>
      <c r="CR256" s="84"/>
      <c r="CS256" s="84">
        <f>(CR256*$E256*$F256*$G256*$M256*$CS$11)</f>
        <v>0</v>
      </c>
      <c r="CT256" s="84"/>
      <c r="CU256" s="84">
        <f>(CT256*$E256*$F256*$G256*$M256*$CU$11)</f>
        <v>0</v>
      </c>
      <c r="CV256" s="84"/>
      <c r="CW256" s="84">
        <f>(CV256*$E256*$F256*$G256*$M256*$CW$11)</f>
        <v>0</v>
      </c>
      <c r="CX256" s="90">
        <v>20</v>
      </c>
      <c r="CY256" s="84">
        <f>(CX256*$E256*$F256*$G256*$M256*$CY$11)</f>
        <v>672218.99135999999</v>
      </c>
      <c r="CZ256" s="84"/>
      <c r="DA256" s="89">
        <f t="shared" si="728"/>
        <v>0</v>
      </c>
      <c r="DB256" s="84"/>
      <c r="DC256" s="84">
        <f>(DB256*$E256*$F256*$G256*$M256*$DC$11)</f>
        <v>0</v>
      </c>
      <c r="DD256" s="91"/>
      <c r="DE256" s="84">
        <f>(DD256*$E256*$F256*$G256*$M256*$DE$11)</f>
        <v>0</v>
      </c>
      <c r="DF256" s="84"/>
      <c r="DG256" s="84">
        <f>(DF256*$E256*$F256*$G256*$M256*$DG$11)</f>
        <v>0</v>
      </c>
      <c r="DH256" s="84"/>
      <c r="DI256" s="84">
        <f>(DH256*$E256*$F256*$G256*$N256*$DI$11)</f>
        <v>0</v>
      </c>
      <c r="DJ256" s="84"/>
      <c r="DK256" s="92">
        <f>(DJ256*$E256*$F256*$G256*$O256*$DK$11)</f>
        <v>0</v>
      </c>
      <c r="DL256" s="89"/>
      <c r="DM256" s="89"/>
      <c r="DN256" s="85">
        <f t="shared" si="729"/>
        <v>130</v>
      </c>
      <c r="DO256" s="85">
        <f t="shared" si="730"/>
        <v>4437890.1929600006</v>
      </c>
    </row>
    <row r="257" spans="1:119" ht="18.75" x14ac:dyDescent="0.25">
      <c r="A257" s="73"/>
      <c r="B257" s="78">
        <v>223</v>
      </c>
      <c r="C257" s="79" t="s">
        <v>594</v>
      </c>
      <c r="D257" s="109" t="s">
        <v>595</v>
      </c>
      <c r="E257" s="74">
        <v>25969</v>
      </c>
      <c r="F257" s="81">
        <v>1.19</v>
      </c>
      <c r="G257" s="141">
        <v>0.8</v>
      </c>
      <c r="H257" s="141"/>
      <c r="I257" s="141"/>
      <c r="J257" s="141"/>
      <c r="K257" s="51"/>
      <c r="L257" s="82">
        <v>1.4</v>
      </c>
      <c r="M257" s="82">
        <v>1.68</v>
      </c>
      <c r="N257" s="82">
        <v>2.23</v>
      </c>
      <c r="O257" s="83">
        <v>2.57</v>
      </c>
      <c r="P257" s="84"/>
      <c r="Q257" s="84">
        <f>(P257*$E257*$F257*$G257*$L257)</f>
        <v>0</v>
      </c>
      <c r="R257" s="84"/>
      <c r="S257" s="89">
        <f>(R257*$E257*$F257*$G257*$L257)</f>
        <v>0</v>
      </c>
      <c r="T257" s="84"/>
      <c r="U257" s="84">
        <f>(T257*$E257*$F257*$G257*$L257)</f>
        <v>0</v>
      </c>
      <c r="V257" s="84"/>
      <c r="W257" s="84">
        <f>(V257*$E257*$F257*$G257*$L257)</f>
        <v>0</v>
      </c>
      <c r="X257" s="84"/>
      <c r="Y257" s="84">
        <f>(X257*$E257*$F257*$G257*$L257)</f>
        <v>0</v>
      </c>
      <c r="Z257" s="84"/>
      <c r="AA257" s="84"/>
      <c r="AB257" s="84"/>
      <c r="AC257" s="84">
        <f>(AB257*$E257*$F257*$G257*$L257)</f>
        <v>0</v>
      </c>
      <c r="AD257" s="97">
        <v>30</v>
      </c>
      <c r="AE257" s="84">
        <f>(AD257*$E257*$F257*$G257*$L257)</f>
        <v>1038344.4959999999</v>
      </c>
      <c r="AF257" s="84"/>
      <c r="AG257" s="84">
        <f>(AF257*$E257*$F257*$G257*$L257)</f>
        <v>0</v>
      </c>
      <c r="AH257" s="84"/>
      <c r="AI257" s="84"/>
      <c r="AJ257" s="86"/>
      <c r="AK257" s="84">
        <f>(AJ257*$E257*$F257*$G257*$L257)</f>
        <v>0</v>
      </c>
      <c r="AL257" s="84">
        <v>140</v>
      </c>
      <c r="AM257" s="84">
        <f>(AL257*$E257*$F257*$G257*$L257)</f>
        <v>4845607.6479999991</v>
      </c>
      <c r="AN257" s="84"/>
      <c r="AO257" s="84">
        <f>(AN257*$E257*$F257*$G257*$L257)</f>
        <v>0</v>
      </c>
      <c r="AP257" s="84"/>
      <c r="AQ257" s="85">
        <f>(AP257*$E257*$F257*$G257*$M257)</f>
        <v>0</v>
      </c>
      <c r="AR257" s="90"/>
      <c r="AS257" s="84">
        <f>(AR257*$E257*$F257*$G257*$M257)</f>
        <v>0</v>
      </c>
      <c r="AT257" s="84"/>
      <c r="AU257" s="89">
        <f>(AT257*$E257*$F257*$G257*$M257)</f>
        <v>0</v>
      </c>
      <c r="AV257" s="84"/>
      <c r="AW257" s="84">
        <f>(AV257*$E257*$F257*$G257*$L257*$AK$11)</f>
        <v>0</v>
      </c>
      <c r="AX257" s="84"/>
      <c r="AY257" s="84">
        <f>(AX257*$E257*$F257*$G257*$L257*AY$11)</f>
        <v>0</v>
      </c>
      <c r="AZ257" s="84"/>
      <c r="BA257" s="84">
        <f>(AZ257*$E257*$F257*$G257*$L257*BA$11)</f>
        <v>0</v>
      </c>
      <c r="BB257" s="84"/>
      <c r="BC257" s="84">
        <f>(BB257*$E257*$F257*$G257*$L257)</f>
        <v>0</v>
      </c>
      <c r="BD257" s="84"/>
      <c r="BE257" s="84">
        <f t="shared" ref="BE257" si="731">(BD257*$E257*$F257*$G257*$L257)</f>
        <v>0</v>
      </c>
      <c r="BF257" s="84"/>
      <c r="BG257" s="84"/>
      <c r="BH257" s="84"/>
      <c r="BI257" s="84">
        <f>(BH257*$E257*$F257*$G257*$L257)</f>
        <v>0</v>
      </c>
      <c r="BJ257" s="84"/>
      <c r="BK257" s="84">
        <f>(BJ257*$E257*$F257*$G257*$M257)</f>
        <v>0</v>
      </c>
      <c r="BL257" s="84"/>
      <c r="BM257" s="84">
        <f>(BL257*$E257*$F257*$G257*$M257)</f>
        <v>0</v>
      </c>
      <c r="BN257" s="84"/>
      <c r="BO257" s="84">
        <f>(BN257*$E257*$F257*$G257*$M257)</f>
        <v>0</v>
      </c>
      <c r="BP257" s="84"/>
      <c r="BQ257" s="84">
        <f>(BP257*$E257*$F257*$G257*$M257)</f>
        <v>0</v>
      </c>
      <c r="BR257" s="84"/>
      <c r="BS257" s="84">
        <f>(BR257*$E257*$F257*$G257*$M257)</f>
        <v>0</v>
      </c>
      <c r="BT257" s="84"/>
      <c r="BU257" s="84">
        <f>(BT257*$E257*$F257*$G257*$M257)</f>
        <v>0</v>
      </c>
      <c r="BV257" s="84"/>
      <c r="BW257" s="89">
        <f>(BV257*$E257*$F257*$G257*$M257)</f>
        <v>0</v>
      </c>
      <c r="BX257" s="84"/>
      <c r="BY257" s="84">
        <f>(BX257*$E257*$F257*$G257*$L257)</f>
        <v>0</v>
      </c>
      <c r="BZ257" s="84"/>
      <c r="CA257" s="85">
        <f>(BZ257*$E257*$F257*$G257*$L257)</f>
        <v>0</v>
      </c>
      <c r="CB257" s="84"/>
      <c r="CC257" s="84">
        <f>(CB257*$E257*$F257*$G257*$L257)</f>
        <v>0</v>
      </c>
      <c r="CD257" s="84"/>
      <c r="CE257" s="84">
        <f>(CD257*$E257*$F257*$G257*$M257)</f>
        <v>0</v>
      </c>
      <c r="CF257" s="84"/>
      <c r="CG257" s="84"/>
      <c r="CH257" s="84"/>
      <c r="CI257" s="84">
        <f>(CH257*$E257*$F257*$G257*$L257)</f>
        <v>0</v>
      </c>
      <c r="CJ257" s="84"/>
      <c r="CK257" s="84">
        <f>(CJ257*$E257*$F257*$G257*$L257)</f>
        <v>0</v>
      </c>
      <c r="CL257" s="84"/>
      <c r="CM257" s="84">
        <f>(CL257*$E257*$F257*$G257*$L257)</f>
        <v>0</v>
      </c>
      <c r="CN257" s="84"/>
      <c r="CO257" s="84">
        <f>(CN257*$E257*$F257*$G257*$L257)</f>
        <v>0</v>
      </c>
      <c r="CP257" s="84"/>
      <c r="CQ257" s="84">
        <f>(CP257*$E257*$F257*$G257*$L257)</f>
        <v>0</v>
      </c>
      <c r="CR257" s="84"/>
      <c r="CS257" s="84">
        <f>(CR257*$E257*$F257*$G257*$M257)</f>
        <v>0</v>
      </c>
      <c r="CT257" s="84"/>
      <c r="CU257" s="84">
        <f>(CT257*$E257*$F257*$G257*$M257)</f>
        <v>0</v>
      </c>
      <c r="CV257" s="84"/>
      <c r="CW257" s="84">
        <f>(CV257*$E257*$F257*$G257*$M257)</f>
        <v>0</v>
      </c>
      <c r="CX257" s="90">
        <v>100</v>
      </c>
      <c r="CY257" s="84">
        <f>(CX257*$E257*$F257*$G257*$M257)</f>
        <v>4153377.9840000002</v>
      </c>
      <c r="CZ257" s="84"/>
      <c r="DA257" s="89">
        <f>(CZ257*$E257*$F257*$G257*$M257)</f>
        <v>0</v>
      </c>
      <c r="DB257" s="84"/>
      <c r="DC257" s="84"/>
      <c r="DD257" s="91"/>
      <c r="DE257" s="84">
        <f>(DD257*$E257*$F257*$G257*$M257)</f>
        <v>0</v>
      </c>
      <c r="DF257" s="84"/>
      <c r="DG257" s="84">
        <f>(DF257*$E257*$F257*$G257*$M257)</f>
        <v>0</v>
      </c>
      <c r="DH257" s="84"/>
      <c r="DI257" s="84">
        <f>(DH257*$E257*$F257*$G257*$N257)</f>
        <v>0</v>
      </c>
      <c r="DJ257" s="84"/>
      <c r="DK257" s="89">
        <f>(DJ257*$E257*$F257*$G257*$O257)</f>
        <v>0</v>
      </c>
      <c r="DL257" s="89"/>
      <c r="DM257" s="89"/>
      <c r="DN257" s="85">
        <f t="shared" si="729"/>
        <v>270</v>
      </c>
      <c r="DO257" s="85">
        <f t="shared" si="730"/>
        <v>10037330.127999999</v>
      </c>
    </row>
    <row r="258" spans="1:119" ht="18.75" x14ac:dyDescent="0.25">
      <c r="A258" s="73"/>
      <c r="B258" s="78">
        <v>224</v>
      </c>
      <c r="C258" s="79" t="s">
        <v>596</v>
      </c>
      <c r="D258" s="109" t="s">
        <v>597</v>
      </c>
      <c r="E258" s="74">
        <v>25969</v>
      </c>
      <c r="F258" s="81">
        <v>2.11</v>
      </c>
      <c r="G258" s="141">
        <v>1</v>
      </c>
      <c r="H258" s="140"/>
      <c r="I258" s="140"/>
      <c r="J258" s="140"/>
      <c r="K258" s="51"/>
      <c r="L258" s="82">
        <v>1.4</v>
      </c>
      <c r="M258" s="82">
        <v>1.68</v>
      </c>
      <c r="N258" s="82">
        <v>2.23</v>
      </c>
      <c r="O258" s="83">
        <v>2.57</v>
      </c>
      <c r="P258" s="84"/>
      <c r="Q258" s="84">
        <f>(P258*$E258*$F258*$G258*$L258*$Q$11)</f>
        <v>0</v>
      </c>
      <c r="R258" s="84"/>
      <c r="S258" s="84">
        <f>(R258*$E258*$F258*$G258*$L258*$S$11)</f>
        <v>0</v>
      </c>
      <c r="T258" s="84"/>
      <c r="U258" s="84">
        <f>(T258*$E258*$F258*$G258*$L258*$U$11)</f>
        <v>0</v>
      </c>
      <c r="V258" s="84"/>
      <c r="W258" s="85">
        <f>(V258*$E258*$F258*$G258*$L258*$W$11)</f>
        <v>0</v>
      </c>
      <c r="X258" s="84"/>
      <c r="Y258" s="84">
        <f>(X258*$E258*$F258*$G258*$L258*$Y$11)</f>
        <v>0</v>
      </c>
      <c r="Z258" s="84"/>
      <c r="AA258" s="84"/>
      <c r="AB258" s="84"/>
      <c r="AC258" s="84">
        <f>(AB258*$E258*$F258*$G258*$L258*$AC$11)</f>
        <v>0</v>
      </c>
      <c r="AD258" s="97"/>
      <c r="AE258" s="85">
        <f>(AD258*$E258*$F258*$G258*$L258*$AE$11)</f>
        <v>0</v>
      </c>
      <c r="AF258" s="84"/>
      <c r="AG258" s="84">
        <f>(AF258*$E258*$F258*$G258*$L258*$AG$11)</f>
        <v>0</v>
      </c>
      <c r="AH258" s="84"/>
      <c r="AI258" s="84"/>
      <c r="AJ258" s="86"/>
      <c r="AK258" s="84">
        <f>(AJ258*$E258*$F258*$G258*$L258*$AK$11)</f>
        <v>0</v>
      </c>
      <c r="AL258" s="84">
        <v>80</v>
      </c>
      <c r="AM258" s="85">
        <f>(AL258*$E258*$F258*$G258*$L258*$AM$11)</f>
        <v>6750693.4880000008</v>
      </c>
      <c r="AN258" s="84"/>
      <c r="AO258" s="84">
        <f>(AN258*$E258*$F258*$G258*$L258*$AO$11)</f>
        <v>0</v>
      </c>
      <c r="AP258" s="84"/>
      <c r="AQ258" s="84">
        <f>(AP258*$E258*$F258*$G258*$M258*$AQ$11)</f>
        <v>0</v>
      </c>
      <c r="AR258" s="90"/>
      <c r="AS258" s="84">
        <f>(AR258*$E258*$F258*$G258*$M258*$AS$11)</f>
        <v>0</v>
      </c>
      <c r="AT258" s="84"/>
      <c r="AU258" s="89">
        <f>(AT258*$E258*$F258*$G258*$M258*$AU$11)</f>
        <v>0</v>
      </c>
      <c r="AV258" s="84"/>
      <c r="AW258" s="84">
        <f>(AV258*$E258*$F258*$G258*$L258*$AW$11)</f>
        <v>0</v>
      </c>
      <c r="AX258" s="84">
        <v>0</v>
      </c>
      <c r="AY258" s="84">
        <f>(AX258*$E258*$F258*$G258*$L258*$AY$11)</f>
        <v>0</v>
      </c>
      <c r="AZ258" s="84"/>
      <c r="BA258" s="84">
        <f>(AZ258*$E258*$F258*$G258*$L258*$BA$11)</f>
        <v>0</v>
      </c>
      <c r="BB258" s="84"/>
      <c r="BC258" s="84">
        <f>(BB258*$E258*$F258*$G258*$L258*$BC$11)</f>
        <v>0</v>
      </c>
      <c r="BD258" s="84"/>
      <c r="BE258" s="85">
        <f>(BD258*$E258*$F258*$G258*$L258*$BE$11)</f>
        <v>0</v>
      </c>
      <c r="BF258" s="84"/>
      <c r="BG258" s="85">
        <f>(BF258*$E258*$F258*$G258*$L258*$BG$11)</f>
        <v>0</v>
      </c>
      <c r="BH258" s="84"/>
      <c r="BI258" s="84">
        <f>(BH258*$E258*$F258*$G258*$L258*$BI$11)</f>
        <v>0</v>
      </c>
      <c r="BJ258" s="84"/>
      <c r="BK258" s="84">
        <f>(BJ258*$E258*$F258*$G258*$M258*$BK$11)</f>
        <v>0</v>
      </c>
      <c r="BL258" s="84"/>
      <c r="BM258" s="84">
        <f>(BL258*$E258*$F258*$G258*$M258*$BM$11)</f>
        <v>0</v>
      </c>
      <c r="BN258" s="84"/>
      <c r="BO258" s="85">
        <f>(BN258*$E258*$F258*$G258*$M258*$BO$11)</f>
        <v>0</v>
      </c>
      <c r="BP258" s="84"/>
      <c r="BQ258" s="84">
        <f>(BP258*$E258*$F258*$G258*$M258*$BQ$11)</f>
        <v>0</v>
      </c>
      <c r="BR258" s="84"/>
      <c r="BS258" s="84">
        <f>(BR258*$E258*$F258*$G258*$M258*$BS$11)</f>
        <v>0</v>
      </c>
      <c r="BT258" s="84"/>
      <c r="BU258" s="85">
        <f>(BT258*$E258*$F258*$G258*$M258*$BU$11)</f>
        <v>0</v>
      </c>
      <c r="BV258" s="84"/>
      <c r="BW258" s="89">
        <f>(BV258*$E258*$F258*$G258*$M258*$BW$11)</f>
        <v>0</v>
      </c>
      <c r="BX258" s="84"/>
      <c r="BY258" s="84">
        <f>(BX258*$E258*$F258*$G258*$L258*$BY$11)</f>
        <v>0</v>
      </c>
      <c r="BZ258" s="84"/>
      <c r="CA258" s="84">
        <f>(BZ258*$E258*$F258*$G258*$L258*$CA$11)</f>
        <v>0</v>
      </c>
      <c r="CB258" s="84"/>
      <c r="CC258" s="84">
        <f>(CB258*$E258*$F258*$G258*$L258*$CC$11)</f>
        <v>0</v>
      </c>
      <c r="CD258" s="84"/>
      <c r="CE258" s="84">
        <f>(CD258*$E258*$F258*$G258*$M258*$CE$11)</f>
        <v>0</v>
      </c>
      <c r="CF258" s="84"/>
      <c r="CG258" s="84"/>
      <c r="CH258" s="84"/>
      <c r="CI258" s="85">
        <f>(CH258*$E258*$F258*$G258*$L258*$CI$11)</f>
        <v>0</v>
      </c>
      <c r="CJ258" s="84"/>
      <c r="CK258" s="85">
        <f>(CJ258*$E258*$F258*$G258*$L258*$CK$11)</f>
        <v>0</v>
      </c>
      <c r="CL258" s="84"/>
      <c r="CM258" s="84">
        <f>(CL258*$E258*$F258*$G258*$L258*$CM$11)</f>
        <v>0</v>
      </c>
      <c r="CN258" s="84"/>
      <c r="CO258" s="84">
        <f>(CN258*$E258*$F258*$G258*$L258*$CO$11)</f>
        <v>0</v>
      </c>
      <c r="CP258" s="84"/>
      <c r="CQ258" s="84">
        <f>(CP258*$E258*$F258*$G258*$L258*$CQ$11)</f>
        <v>0</v>
      </c>
      <c r="CR258" s="84"/>
      <c r="CS258" s="84">
        <f>(CR258*$E258*$F258*$G258*$M258*$CS$11)</f>
        <v>0</v>
      </c>
      <c r="CT258" s="84"/>
      <c r="CU258" s="84">
        <f>(CT258*$E258*$F258*$G258*$M258*$CU$11)</f>
        <v>0</v>
      </c>
      <c r="CV258" s="84"/>
      <c r="CW258" s="84">
        <f>(CV258*$E258*$F258*$G258*$M258*$CW$11)</f>
        <v>0</v>
      </c>
      <c r="CX258" s="90">
        <v>10</v>
      </c>
      <c r="CY258" s="84">
        <f>(CX258*$E258*$F258*$G258*$M258*$CY$11)</f>
        <v>828494.20079999999</v>
      </c>
      <c r="CZ258" s="84"/>
      <c r="DA258" s="89">
        <f>(CZ258*$E258*$F258*$G258*$M258*DA$11)</f>
        <v>0</v>
      </c>
      <c r="DB258" s="84"/>
      <c r="DC258" s="84">
        <f>(DB258*$E258*$F258*$G258*$M258*$DC$11)</f>
        <v>0</v>
      </c>
      <c r="DD258" s="91"/>
      <c r="DE258" s="84">
        <f>(DD258*$E258*$F258*$G258*$M258*$DE$11)</f>
        <v>0</v>
      </c>
      <c r="DF258" s="84"/>
      <c r="DG258" s="84">
        <f>(DF258*$E258*$F258*$G258*$M258*$DG$11)</f>
        <v>0</v>
      </c>
      <c r="DH258" s="84"/>
      <c r="DI258" s="84">
        <f>(DH258*$E258*$F258*$G258*$N258*$DI$11)</f>
        <v>0</v>
      </c>
      <c r="DJ258" s="84"/>
      <c r="DK258" s="92">
        <f>(DJ258*$E258*$F258*$G258*$O258*$DK$11)</f>
        <v>0</v>
      </c>
      <c r="DL258" s="89"/>
      <c r="DM258" s="89"/>
      <c r="DN258" s="85">
        <f t="shared" si="729"/>
        <v>90</v>
      </c>
      <c r="DO258" s="85">
        <f t="shared" si="730"/>
        <v>7579187.6888000006</v>
      </c>
    </row>
    <row r="259" spans="1:119" ht="18.75" customHeight="1" x14ac:dyDescent="0.25">
      <c r="A259" s="73"/>
      <c r="B259" s="78">
        <v>225</v>
      </c>
      <c r="C259" s="79" t="s">
        <v>598</v>
      </c>
      <c r="D259" s="109" t="s">
        <v>599</v>
      </c>
      <c r="E259" s="74">
        <v>25969</v>
      </c>
      <c r="F259" s="81">
        <v>3.29</v>
      </c>
      <c r="G259" s="141">
        <v>0.8</v>
      </c>
      <c r="H259" s="141"/>
      <c r="I259" s="141"/>
      <c r="J259" s="141"/>
      <c r="K259" s="51"/>
      <c r="L259" s="82">
        <v>1.4</v>
      </c>
      <c r="M259" s="82">
        <v>1.68</v>
      </c>
      <c r="N259" s="82">
        <v>2.23</v>
      </c>
      <c r="O259" s="83">
        <v>2.57</v>
      </c>
      <c r="P259" s="84"/>
      <c r="Q259" s="84">
        <f>(P259*$E259*$F259*$G259*$L259)</f>
        <v>0</v>
      </c>
      <c r="R259" s="84"/>
      <c r="S259" s="89">
        <f>(R259*$E259*$F259*$G259*$L259)</f>
        <v>0</v>
      </c>
      <c r="T259" s="84"/>
      <c r="U259" s="84">
        <f>(T259*$E259*$F259*$G259*$L259)</f>
        <v>0</v>
      </c>
      <c r="V259" s="84"/>
      <c r="W259" s="84">
        <f>(V259*$E259*$F259*$G259*$L259)</f>
        <v>0</v>
      </c>
      <c r="X259" s="84"/>
      <c r="Y259" s="84">
        <f>(X259*$E259*$F259*$G259*$L259)</f>
        <v>0</v>
      </c>
      <c r="Z259" s="84"/>
      <c r="AA259" s="84"/>
      <c r="AB259" s="84"/>
      <c r="AC259" s="84">
        <f>(AB259*$E259*$F259*$G259*$L259)</f>
        <v>0</v>
      </c>
      <c r="AD259" s="97">
        <v>20</v>
      </c>
      <c r="AE259" s="84">
        <f>(AD259*$E259*$F259*$G259*$L259)</f>
        <v>1913811.4240000001</v>
      </c>
      <c r="AF259" s="84"/>
      <c r="AG259" s="84">
        <f>(AF259*$E259*$F259*$G259*$L259)</f>
        <v>0</v>
      </c>
      <c r="AH259" s="84"/>
      <c r="AI259" s="84"/>
      <c r="AJ259" s="86"/>
      <c r="AK259" s="84">
        <f>(AJ259*$E259*$F259*$G259*$L259)</f>
        <v>0</v>
      </c>
      <c r="AL259" s="84">
        <v>30</v>
      </c>
      <c r="AM259" s="84">
        <f>(AL259*$E259*$F259*$G259*$L259)</f>
        <v>2870717.1359999999</v>
      </c>
      <c r="AN259" s="84"/>
      <c r="AO259" s="84">
        <f>(AN259*$E259*$F259*$G259*$L259)</f>
        <v>0</v>
      </c>
      <c r="AP259" s="84"/>
      <c r="AQ259" s="85">
        <f>(AP259*$E259*$F259*$G259*$M259)</f>
        <v>0</v>
      </c>
      <c r="AR259" s="90"/>
      <c r="AS259" s="84">
        <f>(AR259*$E259*$F259*$G259*$M259)</f>
        <v>0</v>
      </c>
      <c r="AT259" s="84"/>
      <c r="AU259" s="89">
        <f>(AT259*$E259*$F259*$G259*$M259)</f>
        <v>0</v>
      </c>
      <c r="AV259" s="84"/>
      <c r="AW259" s="84">
        <f>(AV259*$E259*$F259*$G259*$L259*$AK$11)</f>
        <v>0</v>
      </c>
      <c r="AX259" s="84">
        <v>0</v>
      </c>
      <c r="AY259" s="84">
        <f>(AX259*$E259*$F259*$G259*$L259*AY$11)</f>
        <v>0</v>
      </c>
      <c r="AZ259" s="84"/>
      <c r="BA259" s="84">
        <f>(AZ259*$E259*$F259*$G259*$L259*BA$11)</f>
        <v>0</v>
      </c>
      <c r="BB259" s="84"/>
      <c r="BC259" s="84">
        <f>(BB259*$E259*$F259*$G259*$L259)</f>
        <v>0</v>
      </c>
      <c r="BD259" s="84"/>
      <c r="BE259" s="84">
        <f t="shared" ref="BE259" si="732">(BD259*$E259*$F259*$G259*$L259)</f>
        <v>0</v>
      </c>
      <c r="BF259" s="84"/>
      <c r="BG259" s="84"/>
      <c r="BH259" s="84"/>
      <c r="BI259" s="84">
        <f>(BH259*$E259*$F259*$G259*$L259)</f>
        <v>0</v>
      </c>
      <c r="BJ259" s="84"/>
      <c r="BK259" s="84">
        <f>(BJ259*$E259*$F259*$G259*$M259)</f>
        <v>0</v>
      </c>
      <c r="BL259" s="84"/>
      <c r="BM259" s="84">
        <f>(BL259*$E259*$F259*$G259*$M259)</f>
        <v>0</v>
      </c>
      <c r="BN259" s="84"/>
      <c r="BO259" s="84">
        <f>(BN259*$E259*$F259*$G259*$M259)</f>
        <v>0</v>
      </c>
      <c r="BP259" s="84"/>
      <c r="BQ259" s="84">
        <f>(BP259*$E259*$F259*$G259*$M259)</f>
        <v>0</v>
      </c>
      <c r="BR259" s="84"/>
      <c r="BS259" s="84">
        <f>(BR259*$E259*$F259*$G259*$M259)</f>
        <v>0</v>
      </c>
      <c r="BT259" s="84"/>
      <c r="BU259" s="84">
        <f>(BT259*$E259*$F259*$G259*$M259)</f>
        <v>0</v>
      </c>
      <c r="BV259" s="84"/>
      <c r="BW259" s="89">
        <f>(BV259*$E259*$F259*$G259*$M259)</f>
        <v>0</v>
      </c>
      <c r="BX259" s="84"/>
      <c r="BY259" s="84">
        <f>(BX259*$E259*$F259*$G259*$L259)</f>
        <v>0</v>
      </c>
      <c r="BZ259" s="84"/>
      <c r="CA259" s="85">
        <f>(BZ259*$E259*$F259*$G259*$L259)</f>
        <v>0</v>
      </c>
      <c r="CB259" s="84"/>
      <c r="CC259" s="84">
        <f>(CB259*$E259*$F259*$G259*$L259)</f>
        <v>0</v>
      </c>
      <c r="CD259" s="84"/>
      <c r="CE259" s="84">
        <f>(CD259*$E259*$F259*$G259*$M259)</f>
        <v>0</v>
      </c>
      <c r="CF259" s="84"/>
      <c r="CG259" s="84"/>
      <c r="CH259" s="84"/>
      <c r="CI259" s="84">
        <f>(CH259*$E259*$F259*$G259*$L259)</f>
        <v>0</v>
      </c>
      <c r="CJ259" s="84"/>
      <c r="CK259" s="84">
        <f>(CJ259*$E259*$F259*$G259*$L259)</f>
        <v>0</v>
      </c>
      <c r="CL259" s="84"/>
      <c r="CM259" s="84">
        <f>(CL259*$E259*$F259*$G259*$L259)</f>
        <v>0</v>
      </c>
      <c r="CN259" s="84"/>
      <c r="CO259" s="84">
        <f>(CN259*$E259*$F259*$G259*$L259)</f>
        <v>0</v>
      </c>
      <c r="CP259" s="84"/>
      <c r="CQ259" s="84">
        <f>(CP259*$E259*$F259*$G259*$L259)</f>
        <v>0</v>
      </c>
      <c r="CR259" s="84"/>
      <c r="CS259" s="84">
        <f>(CR259*$E259*$F259*$G259*$M259)</f>
        <v>0</v>
      </c>
      <c r="CT259" s="84"/>
      <c r="CU259" s="84">
        <f>(CT259*$E259*$F259*$G259*$M259)</f>
        <v>0</v>
      </c>
      <c r="CV259" s="84"/>
      <c r="CW259" s="84">
        <f>(CV259*$E259*$F259*$G259*$M259)</f>
        <v>0</v>
      </c>
      <c r="CX259" s="90"/>
      <c r="CY259" s="84">
        <f>(CX259*$E259*$F259*$G259*$M259)</f>
        <v>0</v>
      </c>
      <c r="CZ259" s="84"/>
      <c r="DA259" s="89">
        <f>(CZ259*$E259*$F259*$G259*$M259)</f>
        <v>0</v>
      </c>
      <c r="DB259" s="84"/>
      <c r="DC259" s="84"/>
      <c r="DD259" s="91"/>
      <c r="DE259" s="84">
        <f>(DD259*$E259*$F259*$G259*$M259)</f>
        <v>0</v>
      </c>
      <c r="DF259" s="84"/>
      <c r="DG259" s="84">
        <f>(DF259*$E259*$F259*$G259*$M259)</f>
        <v>0</v>
      </c>
      <c r="DH259" s="84"/>
      <c r="DI259" s="84">
        <f>(DH259*$E259*$F259*$G259*$N259)</f>
        <v>0</v>
      </c>
      <c r="DJ259" s="84"/>
      <c r="DK259" s="89">
        <f>(DJ259*$E259*$F259*$G259*$O259)</f>
        <v>0</v>
      </c>
      <c r="DL259" s="89"/>
      <c r="DM259" s="89"/>
      <c r="DN259" s="85">
        <f t="shared" si="729"/>
        <v>50</v>
      </c>
      <c r="DO259" s="85">
        <f t="shared" si="730"/>
        <v>4784528.5600000005</v>
      </c>
    </row>
    <row r="260" spans="1:119" ht="15" customHeight="1" x14ac:dyDescent="0.25">
      <c r="A260" s="73"/>
      <c r="B260" s="78">
        <v>226</v>
      </c>
      <c r="C260" s="79" t="s">
        <v>600</v>
      </c>
      <c r="D260" s="109" t="s">
        <v>601</v>
      </c>
      <c r="E260" s="74">
        <v>25969</v>
      </c>
      <c r="F260" s="81">
        <v>0.51</v>
      </c>
      <c r="G260" s="76">
        <v>1</v>
      </c>
      <c r="H260" s="77"/>
      <c r="I260" s="77"/>
      <c r="J260" s="77"/>
      <c r="K260" s="51"/>
      <c r="L260" s="82">
        <v>1.4</v>
      </c>
      <c r="M260" s="82">
        <v>1.68</v>
      </c>
      <c r="N260" s="82">
        <v>2.23</v>
      </c>
      <c r="O260" s="83">
        <v>2.57</v>
      </c>
      <c r="P260" s="84"/>
      <c r="Q260" s="84">
        <f>(P260*$E260*$F260*$G260*$L260*$Q$11)</f>
        <v>0</v>
      </c>
      <c r="R260" s="84"/>
      <c r="S260" s="84">
        <f>(R260*$E260*$F260*$G260*$L260*$S$11)</f>
        <v>0</v>
      </c>
      <c r="T260" s="84"/>
      <c r="U260" s="84">
        <f>(T260*$E260*$F260*$G260*$L260*$U$11)</f>
        <v>0</v>
      </c>
      <c r="V260" s="84"/>
      <c r="W260" s="85">
        <f>(V260*$E260*$F260*$G260*$L260*$W$11)</f>
        <v>0</v>
      </c>
      <c r="X260" s="84"/>
      <c r="Y260" s="84">
        <f>(X260*$E260*$F260*$G260*$L260*$Y$11)</f>
        <v>0</v>
      </c>
      <c r="Z260" s="84"/>
      <c r="AA260" s="84"/>
      <c r="AB260" s="84"/>
      <c r="AC260" s="84">
        <f>(AB260*$E260*$F260*$G260*$L260*$AC$11)</f>
        <v>0</v>
      </c>
      <c r="AD260" s="97">
        <v>50</v>
      </c>
      <c r="AE260" s="85">
        <f>(AD260*$E260*$F260*$G260*$L260*$AE$11)</f>
        <v>1019802.63</v>
      </c>
      <c r="AF260" s="84"/>
      <c r="AG260" s="84">
        <f>(AF260*$E260*$F260*$G260*$L260*$AG$11)</f>
        <v>0</v>
      </c>
      <c r="AH260" s="84"/>
      <c r="AI260" s="84"/>
      <c r="AJ260" s="86"/>
      <c r="AK260" s="84">
        <f>(AJ260*$E260*$F260*$G260*$L260*$AK$11)</f>
        <v>0</v>
      </c>
      <c r="AL260" s="84">
        <v>1580</v>
      </c>
      <c r="AM260" s="85">
        <f>(AL260*$E260*$F260*$G260*$L260*$AM$11)</f>
        <v>32225763.107999999</v>
      </c>
      <c r="AN260" s="84"/>
      <c r="AO260" s="84">
        <f>(AN260*$E260*$F260*$G260*$L260*$AO$11)</f>
        <v>0</v>
      </c>
      <c r="AP260" s="84"/>
      <c r="AQ260" s="84">
        <f>(AP260*$E260*$F260*$G260*$M260*$AQ$11)</f>
        <v>0</v>
      </c>
      <c r="AR260" s="90"/>
      <c r="AS260" s="84">
        <f>(AR260*$E260*$F260*$G260*$M260*$AS$11)</f>
        <v>0</v>
      </c>
      <c r="AT260" s="84"/>
      <c r="AU260" s="89">
        <f>(AT260*$E260*$F260*$G260*$M260*$AU$11)</f>
        <v>0</v>
      </c>
      <c r="AV260" s="84"/>
      <c r="AW260" s="84">
        <f>(AV260*$E260*$F260*$G260*$L260*$AW$11)</f>
        <v>0</v>
      </c>
      <c r="AX260" s="84"/>
      <c r="AY260" s="84">
        <f>(AX260*$E260*$F260*$G260*$L260*$AY$11)</f>
        <v>0</v>
      </c>
      <c r="AZ260" s="84"/>
      <c r="BA260" s="84">
        <f>(AZ260*$E260*$F260*$G260*$L260*$BA$11)</f>
        <v>0</v>
      </c>
      <c r="BB260" s="84"/>
      <c r="BC260" s="84">
        <f>(BB260*$E260*$F260*$G260*$L260*$BC$11)</f>
        <v>0</v>
      </c>
      <c r="BD260" s="84"/>
      <c r="BE260" s="85">
        <f>(BD260*$E260*$F260*$G260*$L260*$BE$11)</f>
        <v>0</v>
      </c>
      <c r="BF260" s="84"/>
      <c r="BG260" s="85">
        <f>(BF260*$E260*$F260*$G260*$L260*$BG$11)</f>
        <v>0</v>
      </c>
      <c r="BH260" s="84"/>
      <c r="BI260" s="84">
        <f>(BH260*$E260*$F260*$G260*$L260*$BI$11)</f>
        <v>0</v>
      </c>
      <c r="BJ260" s="84"/>
      <c r="BK260" s="84">
        <f>(BJ260*$E260*$F260*$G260*$M260*$BK$11)</f>
        <v>0</v>
      </c>
      <c r="BL260" s="84"/>
      <c r="BM260" s="84">
        <f>(BL260*$E260*$F260*$G260*$M260*$BM$11)</f>
        <v>0</v>
      </c>
      <c r="BN260" s="84"/>
      <c r="BO260" s="85">
        <f>(BN260*$E260*$F260*$G260*$M260*$BO$11)</f>
        <v>0</v>
      </c>
      <c r="BP260" s="84"/>
      <c r="BQ260" s="84">
        <f>(BP260*$E260*$F260*$G260*$M260*$BQ$11)</f>
        <v>0</v>
      </c>
      <c r="BR260" s="84">
        <v>2</v>
      </c>
      <c r="BS260" s="84">
        <f>(BR260*$E260*$F260*$G260*$M260*$BS$11)</f>
        <v>40050.430560000001</v>
      </c>
      <c r="BT260" s="84">
        <v>5</v>
      </c>
      <c r="BU260" s="85">
        <f>(BT260*$E260*$F260*$G260*$M260*$BU$11)</f>
        <v>133501.43519999998</v>
      </c>
      <c r="BV260" s="84"/>
      <c r="BW260" s="89">
        <f>(BV260*$E260*$F260*$G260*$M260*$BW$11)</f>
        <v>0</v>
      </c>
      <c r="BX260" s="84"/>
      <c r="BY260" s="84">
        <f>(BX260*$E260*$F260*$G260*$L260*$BY$11)</f>
        <v>0</v>
      </c>
      <c r="BZ260" s="84"/>
      <c r="CA260" s="84">
        <f>(BZ260*$E260*$F260*$G260*$L260*$CA$11)</f>
        <v>0</v>
      </c>
      <c r="CB260" s="84"/>
      <c r="CC260" s="84">
        <f>(CB260*$E260*$F260*$G260*$L260*$CC$11)</f>
        <v>0</v>
      </c>
      <c r="CD260" s="84"/>
      <c r="CE260" s="84">
        <f>(CD260*$E260*$F260*$G260*$M260*$CE$11)</f>
        <v>0</v>
      </c>
      <c r="CF260" s="84"/>
      <c r="CG260" s="84"/>
      <c r="CH260" s="84"/>
      <c r="CI260" s="85">
        <f>(CH260*$E260*$F260*$G260*$L260*$CI$11)</f>
        <v>0</v>
      </c>
      <c r="CJ260" s="84"/>
      <c r="CK260" s="85">
        <f>(CJ260*$E260*$F260*$G260*$L260*$CK$11)</f>
        <v>0</v>
      </c>
      <c r="CL260" s="84"/>
      <c r="CM260" s="84">
        <f>(CL260*$E260*$F260*$G260*$L260*$CM$11)</f>
        <v>0</v>
      </c>
      <c r="CN260" s="84"/>
      <c r="CO260" s="84">
        <f>(CN260*$E260*$F260*$G260*$L260*$CO$11)</f>
        <v>0</v>
      </c>
      <c r="CP260" s="84"/>
      <c r="CQ260" s="84">
        <f>(CP260*$E260*$F260*$G260*$L260*$CQ$11)</f>
        <v>0</v>
      </c>
      <c r="CR260" s="84"/>
      <c r="CS260" s="84">
        <f>(CR260*$E260*$F260*$G260*$M260*$CS$11)</f>
        <v>0</v>
      </c>
      <c r="CT260" s="84"/>
      <c r="CU260" s="84">
        <f>(CT260*$E260*$F260*$G260*$M260*$CU$11)</f>
        <v>0</v>
      </c>
      <c r="CV260" s="84"/>
      <c r="CW260" s="84">
        <f>(CV260*$E260*$F260*$G260*$M260*$CW$11)</f>
        <v>0</v>
      </c>
      <c r="CX260" s="90">
        <v>910</v>
      </c>
      <c r="CY260" s="84">
        <f>(CX260*$E260*$F260*$G260*$M260*$CY$11)</f>
        <v>18222945.904799998</v>
      </c>
      <c r="CZ260" s="84"/>
      <c r="DA260" s="89">
        <f t="shared" ref="DA260:DA261" si="733">(CZ260*$E260*$F260*$G260*$M260*DA$11)</f>
        <v>0</v>
      </c>
      <c r="DB260" s="84"/>
      <c r="DC260" s="84">
        <f>(DB260*$E260*$F260*$G260*$M260*$DC$11)</f>
        <v>0</v>
      </c>
      <c r="DD260" s="91"/>
      <c r="DE260" s="84">
        <f>(DD260*$E260*$F260*$G260*$M260*$DE$11)</f>
        <v>0</v>
      </c>
      <c r="DF260" s="84">
        <v>28</v>
      </c>
      <c r="DG260" s="84">
        <f>(DF260*$E260*$F260*$G260*$M260*$DG$11)</f>
        <v>623006.69759999996</v>
      </c>
      <c r="DH260" s="84">
        <v>8</v>
      </c>
      <c r="DI260" s="84">
        <f>(DH260*$E260*$F260*$G260*$N260*$DI$11)</f>
        <v>236276.34960000002</v>
      </c>
      <c r="DJ260" s="84"/>
      <c r="DK260" s="92">
        <f>(DJ260*$E260*$F260*$G260*$O260*$DK$11)</f>
        <v>0</v>
      </c>
      <c r="DL260" s="89"/>
      <c r="DM260" s="89"/>
      <c r="DN260" s="85">
        <f t="shared" si="729"/>
        <v>2583</v>
      </c>
      <c r="DO260" s="85">
        <f t="shared" si="730"/>
        <v>52501346.555759996</v>
      </c>
    </row>
    <row r="261" spans="1:119" ht="15.75" customHeight="1" x14ac:dyDescent="0.25">
      <c r="A261" s="73"/>
      <c r="B261" s="78">
        <v>227</v>
      </c>
      <c r="C261" s="79" t="s">
        <v>602</v>
      </c>
      <c r="D261" s="109" t="s">
        <v>603</v>
      </c>
      <c r="E261" s="74">
        <v>25969</v>
      </c>
      <c r="F261" s="81">
        <v>0.66</v>
      </c>
      <c r="G261" s="76">
        <v>1</v>
      </c>
      <c r="H261" s="77"/>
      <c r="I261" s="77"/>
      <c r="J261" s="77"/>
      <c r="K261" s="51"/>
      <c r="L261" s="82">
        <v>1.4</v>
      </c>
      <c r="M261" s="82">
        <v>1.68</v>
      </c>
      <c r="N261" s="82">
        <v>2.23</v>
      </c>
      <c r="O261" s="83">
        <v>2.57</v>
      </c>
      <c r="P261" s="84"/>
      <c r="Q261" s="84">
        <f>(P261*$E261*$F261*$G261*$L261*$Q$11)</f>
        <v>0</v>
      </c>
      <c r="R261" s="84"/>
      <c r="S261" s="84">
        <f>(R261*$E261*$F261*$G261*$L261*$S$11)</f>
        <v>0</v>
      </c>
      <c r="T261" s="84"/>
      <c r="U261" s="84">
        <f>(T261*$E261*$F261*$G261*$L261*$U$11)</f>
        <v>0</v>
      </c>
      <c r="V261" s="84"/>
      <c r="W261" s="85">
        <f>(V261*$E261*$F261*$G261*$L261*$W$11)</f>
        <v>0</v>
      </c>
      <c r="X261" s="84"/>
      <c r="Y261" s="84">
        <f>(X261*$E261*$F261*$G261*$L261*$Y$11)</f>
        <v>0</v>
      </c>
      <c r="Z261" s="84"/>
      <c r="AA261" s="84"/>
      <c r="AB261" s="84"/>
      <c r="AC261" s="84">
        <f>(AB261*$E261*$F261*$G261*$L261*$AC$11)</f>
        <v>0</v>
      </c>
      <c r="AD261" s="97">
        <v>0</v>
      </c>
      <c r="AE261" s="85">
        <f>(AD261*$E261*$F261*$G261*$L261*$AE$11)</f>
        <v>0</v>
      </c>
      <c r="AF261" s="84"/>
      <c r="AG261" s="84">
        <f>(AF261*$E261*$F261*$G261*$L261*$AG$11)</f>
        <v>0</v>
      </c>
      <c r="AH261" s="84"/>
      <c r="AI261" s="84"/>
      <c r="AJ261" s="86"/>
      <c r="AK261" s="84">
        <f>(AJ261*$E261*$F261*$G261*$L261*$AK$11)</f>
        <v>0</v>
      </c>
      <c r="AL261" s="84">
        <v>180</v>
      </c>
      <c r="AM261" s="85">
        <f>(AL261*$E261*$F261*$G261*$L261*$AM$11)</f>
        <v>4751080.4880000008</v>
      </c>
      <c r="AN261" s="84"/>
      <c r="AO261" s="84">
        <f>(AN261*$E261*$F261*$G261*$L261*$AO$11)</f>
        <v>0</v>
      </c>
      <c r="AP261" s="84">
        <v>1</v>
      </c>
      <c r="AQ261" s="84">
        <f>(AP261*$E261*$F261*$G261*$M261*$AQ$11)</f>
        <v>31673.869920000005</v>
      </c>
      <c r="AR261" s="90"/>
      <c r="AS261" s="84">
        <f>(AR261*$E261*$F261*$G261*$M261*$AS$11)</f>
        <v>0</v>
      </c>
      <c r="AT261" s="84"/>
      <c r="AU261" s="89">
        <f>(AT261*$E261*$F261*$G261*$M261*$AU$11)</f>
        <v>0</v>
      </c>
      <c r="AV261" s="84"/>
      <c r="AW261" s="84">
        <f>(AV261*$E261*$F261*$G261*$L261*$AW$11)</f>
        <v>0</v>
      </c>
      <c r="AX261" s="84">
        <v>0</v>
      </c>
      <c r="AY261" s="84">
        <f>(AX261*$E261*$F261*$G261*$L261*$AY$11)</f>
        <v>0</v>
      </c>
      <c r="AZ261" s="84"/>
      <c r="BA261" s="84">
        <f>(AZ261*$E261*$F261*$G261*$L261*$BA$11)</f>
        <v>0</v>
      </c>
      <c r="BB261" s="84"/>
      <c r="BC261" s="84">
        <f>(BB261*$E261*$F261*$G261*$L261*$BC$11)</f>
        <v>0</v>
      </c>
      <c r="BD261" s="84"/>
      <c r="BE261" s="85">
        <f>(BD261*$E261*$F261*$G261*$L261*$BE$11)</f>
        <v>0</v>
      </c>
      <c r="BF261" s="84"/>
      <c r="BG261" s="85">
        <f>(BF261*$E261*$F261*$G261*$L261*$BG$11)</f>
        <v>0</v>
      </c>
      <c r="BH261" s="84"/>
      <c r="BI261" s="84">
        <f>(BH261*$E261*$F261*$G261*$L261*$BI$11)</f>
        <v>0</v>
      </c>
      <c r="BJ261" s="84"/>
      <c r="BK261" s="84">
        <f>(BJ261*$E261*$F261*$G261*$M261*$BK$11)</f>
        <v>0</v>
      </c>
      <c r="BL261" s="84"/>
      <c r="BM261" s="84">
        <f>(BL261*$E261*$F261*$G261*$M261*$BM$11)</f>
        <v>0</v>
      </c>
      <c r="BN261" s="84"/>
      <c r="BO261" s="85">
        <f>(BN261*$E261*$F261*$G261*$M261*$BO$11)</f>
        <v>0</v>
      </c>
      <c r="BP261" s="84"/>
      <c r="BQ261" s="84">
        <f>(BP261*$E261*$F261*$G261*$M261*$BQ$11)</f>
        <v>0</v>
      </c>
      <c r="BR261" s="84"/>
      <c r="BS261" s="84">
        <f>(BR261*$E261*$F261*$G261*$M261*$BS$11)</f>
        <v>0</v>
      </c>
      <c r="BT261" s="84">
        <v>5</v>
      </c>
      <c r="BU261" s="85">
        <f>(BT261*$E261*$F261*$G261*$M261*$BU$11)</f>
        <v>172766.5632</v>
      </c>
      <c r="BV261" s="84"/>
      <c r="BW261" s="89">
        <f>(BV261*$E261*$F261*$G261*$M261*$BW$11)</f>
        <v>0</v>
      </c>
      <c r="BX261" s="84"/>
      <c r="BY261" s="84">
        <f>(BX261*$E261*$F261*$G261*$L261*$BY$11)</f>
        <v>0</v>
      </c>
      <c r="BZ261" s="84"/>
      <c r="CA261" s="84">
        <f>(BZ261*$E261*$F261*$G261*$L261*$CA$11)</f>
        <v>0</v>
      </c>
      <c r="CB261" s="84"/>
      <c r="CC261" s="84">
        <f>(CB261*$E261*$F261*$G261*$L261*$CC$11)</f>
        <v>0</v>
      </c>
      <c r="CD261" s="84"/>
      <c r="CE261" s="84">
        <f>(CD261*$E261*$F261*$G261*$M261*$CE$11)</f>
        <v>0</v>
      </c>
      <c r="CF261" s="84"/>
      <c r="CG261" s="84"/>
      <c r="CH261" s="84"/>
      <c r="CI261" s="85">
        <f>(CH261*$E261*$F261*$G261*$L261*$CI$11)</f>
        <v>0</v>
      </c>
      <c r="CJ261" s="84"/>
      <c r="CK261" s="85">
        <f>(CJ261*$E261*$F261*$G261*$L261*$CK$11)</f>
        <v>0</v>
      </c>
      <c r="CL261" s="84"/>
      <c r="CM261" s="84">
        <f>(CL261*$E261*$F261*$G261*$L261*$CM$11)</f>
        <v>0</v>
      </c>
      <c r="CN261" s="84"/>
      <c r="CO261" s="84">
        <f>(CN261*$E261*$F261*$G261*$L261*$CO$11)</f>
        <v>0</v>
      </c>
      <c r="CP261" s="84"/>
      <c r="CQ261" s="84">
        <f>(CP261*$E261*$F261*$G261*$L261*$CQ$11)</f>
        <v>0</v>
      </c>
      <c r="CR261" s="84"/>
      <c r="CS261" s="84">
        <f>(CR261*$E261*$F261*$G261*$M261*$CS$11)</f>
        <v>0</v>
      </c>
      <c r="CT261" s="84"/>
      <c r="CU261" s="84">
        <f>(CT261*$E261*$F261*$G261*$M261*$CU$11)</f>
        <v>0</v>
      </c>
      <c r="CV261" s="84"/>
      <c r="CW261" s="84">
        <f>(CV261*$E261*$F261*$G261*$M261*$CW$11)</f>
        <v>0</v>
      </c>
      <c r="CX261" s="90">
        <v>60</v>
      </c>
      <c r="CY261" s="84">
        <f>(CX261*$E261*$F261*$G261*$M261*$CY$11)</f>
        <v>1554899.0688</v>
      </c>
      <c r="CZ261" s="84"/>
      <c r="DA261" s="89">
        <f t="shared" si="733"/>
        <v>0</v>
      </c>
      <c r="DB261" s="84"/>
      <c r="DC261" s="84">
        <f>(DB261*$E261*$F261*$G261*$M261*$DC$11)</f>
        <v>0</v>
      </c>
      <c r="DD261" s="91"/>
      <c r="DE261" s="84">
        <f>(DD261*$E261*$F261*$G261*$M261*$DE$11)</f>
        <v>0</v>
      </c>
      <c r="DF261" s="84">
        <v>1</v>
      </c>
      <c r="DG261" s="84">
        <f>(DF261*$E261*$F261*$G261*$M261*$DG$11)</f>
        <v>28794.427200000002</v>
      </c>
      <c r="DH261" s="84"/>
      <c r="DI261" s="84">
        <f>(DH261*$E261*$F261*$G261*$N261*$DI$11)</f>
        <v>0</v>
      </c>
      <c r="DJ261" s="84">
        <v>3</v>
      </c>
      <c r="DK261" s="92">
        <f>(DJ261*$E261*$F261*$G261*$O261*$DK$11)</f>
        <v>132145.85339999999</v>
      </c>
      <c r="DL261" s="89"/>
      <c r="DM261" s="89"/>
      <c r="DN261" s="85">
        <f t="shared" si="729"/>
        <v>250</v>
      </c>
      <c r="DO261" s="85">
        <f t="shared" si="730"/>
        <v>6671360.2705200016</v>
      </c>
    </row>
    <row r="262" spans="1:119" ht="30" x14ac:dyDescent="0.25">
      <c r="A262" s="193"/>
      <c r="B262" s="78">
        <v>228</v>
      </c>
      <c r="C262" s="188" t="s">
        <v>604</v>
      </c>
      <c r="D262" s="109" t="s">
        <v>605</v>
      </c>
      <c r="E262" s="74">
        <v>25969</v>
      </c>
      <c r="F262" s="100">
        <v>1.24</v>
      </c>
      <c r="G262" s="76">
        <v>1</v>
      </c>
      <c r="H262" s="77"/>
      <c r="I262" s="77"/>
      <c r="J262" s="77"/>
      <c r="K262" s="98">
        <v>0.14380000000000001</v>
      </c>
      <c r="L262" s="82">
        <v>1.4</v>
      </c>
      <c r="M262" s="82">
        <v>1.68</v>
      </c>
      <c r="N262" s="82">
        <v>2.23</v>
      </c>
      <c r="O262" s="83">
        <v>2.57</v>
      </c>
      <c r="P262" s="84"/>
      <c r="Q262" s="99">
        <f>(P262*$E262*$F262*((1-$K262)+$K262*$L262*G262))</f>
        <v>0</v>
      </c>
      <c r="R262" s="84"/>
      <c r="S262" s="84"/>
      <c r="T262" s="84"/>
      <c r="U262" s="84"/>
      <c r="V262" s="84"/>
      <c r="W262" s="99">
        <f>(V262*$E262*$F262*((1-$K262)+$K262*$L262*$G262))</f>
        <v>0</v>
      </c>
      <c r="X262" s="84"/>
      <c r="Y262" s="99">
        <f>(X262*$E262*$F262*((1-$K262)+$K262*$L262*$G262))</f>
        <v>0</v>
      </c>
      <c r="Z262" s="84"/>
      <c r="AA262" s="84"/>
      <c r="AB262" s="84"/>
      <c r="AC262" s="99">
        <f>(AB262*$E262*$F262*((1-$K262)+$K262*$L262*$G262))</f>
        <v>0</v>
      </c>
      <c r="AD262" s="97">
        <v>55</v>
      </c>
      <c r="AE262" s="99">
        <f>(AD262*$E262*$F262*((1-$K262)+$K262*$L262*$G262))</f>
        <v>1872958.655216</v>
      </c>
      <c r="AF262" s="84"/>
      <c r="AG262" s="99">
        <f>(AF262*$E262*$F262*((1-$K262)+$K262*$L262*$G262))</f>
        <v>0</v>
      </c>
      <c r="AH262" s="84"/>
      <c r="AI262" s="84"/>
      <c r="AJ262" s="86"/>
      <c r="AK262" s="99">
        <f>(AJ262*$E262*$F262*((1-$K262)+$K262*$L262*$G262))</f>
        <v>0</v>
      </c>
      <c r="AL262" s="84">
        <v>200</v>
      </c>
      <c r="AM262" s="99">
        <f>(AL262*$E262*$F262*((1-$K262)+$K262*$L262*$G262))</f>
        <v>6810758.7462400002</v>
      </c>
      <c r="AN262" s="84"/>
      <c r="AO262" s="99">
        <f>(AN262*$E262*$F262*((1-$K262)+$K262*$L262*$G262))</f>
        <v>0</v>
      </c>
      <c r="AP262" s="84"/>
      <c r="AQ262" s="99">
        <f>(AP262*$E262*$F262*((1-$K262)+$K262*$M262*$G262))</f>
        <v>0</v>
      </c>
      <c r="AR262" s="90"/>
      <c r="AS262" s="99">
        <f>(AR262*$E262*$F262*((1-$K262)+$K262*$M262*$G262))</f>
        <v>0</v>
      </c>
      <c r="AT262" s="84"/>
      <c r="AU262" s="99">
        <f>(AT262*$E262*$F262*((1-$K262)+$K262*$M262*$G262))</f>
        <v>0</v>
      </c>
      <c r="AV262" s="84"/>
      <c r="AW262" s="84"/>
      <c r="AX262" s="84"/>
      <c r="AY262" s="84"/>
      <c r="AZ262" s="84"/>
      <c r="BA262" s="84"/>
      <c r="BB262" s="84"/>
      <c r="BC262" s="84"/>
      <c r="BD262" s="84"/>
      <c r="BE262" s="84"/>
      <c r="BF262" s="84"/>
      <c r="BG262" s="84"/>
      <c r="BH262" s="84"/>
      <c r="BI262" s="84"/>
      <c r="BJ262" s="84"/>
      <c r="BK262" s="84"/>
      <c r="BL262" s="84"/>
      <c r="BM262" s="84"/>
      <c r="BN262" s="84"/>
      <c r="BO262" s="84"/>
      <c r="BP262" s="84"/>
      <c r="BQ262" s="84"/>
      <c r="BR262" s="84"/>
      <c r="BS262" s="84"/>
      <c r="BT262" s="84"/>
      <c r="BU262" s="85"/>
      <c r="BV262" s="84"/>
      <c r="BW262" s="89"/>
      <c r="BX262" s="84"/>
      <c r="BY262" s="84"/>
      <c r="BZ262" s="84"/>
      <c r="CA262" s="84"/>
      <c r="CB262" s="84"/>
      <c r="CC262" s="84"/>
      <c r="CD262" s="84"/>
      <c r="CE262" s="84"/>
      <c r="CF262" s="84"/>
      <c r="CG262" s="84"/>
      <c r="CH262" s="84"/>
      <c r="CI262" s="84"/>
      <c r="CJ262" s="84"/>
      <c r="CK262" s="84"/>
      <c r="CL262" s="84"/>
      <c r="CM262" s="84"/>
      <c r="CN262" s="84"/>
      <c r="CO262" s="84"/>
      <c r="CP262" s="84"/>
      <c r="CQ262" s="84"/>
      <c r="CR262" s="84"/>
      <c r="CS262" s="84"/>
      <c r="CT262" s="84"/>
      <c r="CU262" s="84"/>
      <c r="CV262" s="84"/>
      <c r="CW262" s="84"/>
      <c r="CX262" s="90"/>
      <c r="CY262" s="84"/>
      <c r="CZ262" s="84"/>
      <c r="DA262" s="89">
        <f>(CZ262*$E262*$F262*$G262*$M262)</f>
        <v>0</v>
      </c>
      <c r="DB262" s="84"/>
      <c r="DC262" s="84"/>
      <c r="DD262" s="91"/>
      <c r="DE262" s="84"/>
      <c r="DF262" s="84"/>
      <c r="DG262" s="84"/>
      <c r="DH262" s="84"/>
      <c r="DI262" s="84"/>
      <c r="DJ262" s="84"/>
      <c r="DK262" s="92"/>
      <c r="DL262" s="89"/>
      <c r="DM262" s="89"/>
      <c r="DN262" s="85">
        <f t="shared" si="729"/>
        <v>255</v>
      </c>
      <c r="DO262" s="85">
        <f t="shared" si="730"/>
        <v>8683717.4014560003</v>
      </c>
    </row>
    <row r="263" spans="1:119" ht="15.75" customHeight="1" x14ac:dyDescent="0.25">
      <c r="A263" s="196">
        <v>22</v>
      </c>
      <c r="B263" s="211"/>
      <c r="C263" s="212"/>
      <c r="D263" s="214" t="s">
        <v>606</v>
      </c>
      <c r="E263" s="200">
        <v>25969</v>
      </c>
      <c r="F263" s="213">
        <v>0.8</v>
      </c>
      <c r="G263" s="209"/>
      <c r="H263" s="82"/>
      <c r="I263" s="82"/>
      <c r="J263" s="82"/>
      <c r="K263" s="208"/>
      <c r="L263" s="209">
        <v>1.4</v>
      </c>
      <c r="M263" s="209">
        <v>1.68</v>
      </c>
      <c r="N263" s="209">
        <v>2.23</v>
      </c>
      <c r="O263" s="210">
        <v>2.57</v>
      </c>
      <c r="P263" s="206">
        <f t="shared" ref="P263:CA263" si="734">SUM(P264:P267)</f>
        <v>0</v>
      </c>
      <c r="Q263" s="206">
        <f t="shared" si="734"/>
        <v>0</v>
      </c>
      <c r="R263" s="206">
        <f t="shared" si="734"/>
        <v>0</v>
      </c>
      <c r="S263" s="206">
        <f t="shared" si="734"/>
        <v>0</v>
      </c>
      <c r="T263" s="206">
        <f t="shared" si="734"/>
        <v>289</v>
      </c>
      <c r="U263" s="206">
        <f t="shared" si="734"/>
        <v>14930292.247500001</v>
      </c>
      <c r="V263" s="206">
        <f t="shared" si="734"/>
        <v>3</v>
      </c>
      <c r="W263" s="206">
        <f t="shared" si="734"/>
        <v>53171.527499999997</v>
      </c>
      <c r="X263" s="206">
        <f t="shared" si="734"/>
        <v>0</v>
      </c>
      <c r="Y263" s="206">
        <f t="shared" si="734"/>
        <v>0</v>
      </c>
      <c r="Z263" s="206">
        <f t="shared" si="734"/>
        <v>0</v>
      </c>
      <c r="AA263" s="206">
        <f t="shared" si="734"/>
        <v>0</v>
      </c>
      <c r="AB263" s="206">
        <f t="shared" si="734"/>
        <v>0</v>
      </c>
      <c r="AC263" s="206">
        <f t="shared" si="734"/>
        <v>0</v>
      </c>
      <c r="AD263" s="206">
        <f t="shared" si="734"/>
        <v>0</v>
      </c>
      <c r="AE263" s="206">
        <f t="shared" si="734"/>
        <v>0</v>
      </c>
      <c r="AF263" s="206">
        <f t="shared" si="734"/>
        <v>0</v>
      </c>
      <c r="AG263" s="206">
        <f t="shared" si="734"/>
        <v>0</v>
      </c>
      <c r="AH263" s="206">
        <f t="shared" si="734"/>
        <v>0</v>
      </c>
      <c r="AI263" s="206">
        <f t="shared" si="734"/>
        <v>0</v>
      </c>
      <c r="AJ263" s="206">
        <f t="shared" si="734"/>
        <v>0</v>
      </c>
      <c r="AK263" s="206">
        <f t="shared" si="734"/>
        <v>0</v>
      </c>
      <c r="AL263" s="206">
        <f t="shared" si="734"/>
        <v>0</v>
      </c>
      <c r="AM263" s="206">
        <f t="shared" si="734"/>
        <v>0</v>
      </c>
      <c r="AN263" s="206">
        <f t="shared" si="734"/>
        <v>0</v>
      </c>
      <c r="AO263" s="206">
        <f t="shared" si="734"/>
        <v>0</v>
      </c>
      <c r="AP263" s="206">
        <f t="shared" si="734"/>
        <v>20</v>
      </c>
      <c r="AQ263" s="206">
        <f t="shared" si="734"/>
        <v>374327.55360000004</v>
      </c>
      <c r="AR263" s="206">
        <f t="shared" si="734"/>
        <v>0</v>
      </c>
      <c r="AS263" s="206">
        <f t="shared" si="734"/>
        <v>0</v>
      </c>
      <c r="AT263" s="206">
        <f t="shared" si="734"/>
        <v>4</v>
      </c>
      <c r="AU263" s="206">
        <f t="shared" si="734"/>
        <v>144931.95024000001</v>
      </c>
      <c r="AV263" s="206">
        <f t="shared" si="734"/>
        <v>0</v>
      </c>
      <c r="AW263" s="206">
        <f t="shared" si="734"/>
        <v>0</v>
      </c>
      <c r="AX263" s="206">
        <f t="shared" si="734"/>
        <v>0</v>
      </c>
      <c r="AY263" s="206">
        <f t="shared" si="734"/>
        <v>0</v>
      </c>
      <c r="AZ263" s="206">
        <f t="shared" si="734"/>
        <v>0</v>
      </c>
      <c r="BA263" s="206">
        <f t="shared" si="734"/>
        <v>0</v>
      </c>
      <c r="BB263" s="206">
        <f t="shared" si="734"/>
        <v>0</v>
      </c>
      <c r="BC263" s="206">
        <f t="shared" si="734"/>
        <v>0</v>
      </c>
      <c r="BD263" s="206">
        <f t="shared" si="734"/>
        <v>0</v>
      </c>
      <c r="BE263" s="206">
        <f t="shared" si="734"/>
        <v>0</v>
      </c>
      <c r="BF263" s="206">
        <f t="shared" si="734"/>
        <v>0</v>
      </c>
      <c r="BG263" s="206">
        <f t="shared" si="734"/>
        <v>0</v>
      </c>
      <c r="BH263" s="206">
        <f t="shared" si="734"/>
        <v>5</v>
      </c>
      <c r="BI263" s="206">
        <f t="shared" si="734"/>
        <v>212467.97039999996</v>
      </c>
      <c r="BJ263" s="206">
        <f t="shared" si="734"/>
        <v>21</v>
      </c>
      <c r="BK263" s="206">
        <f t="shared" si="734"/>
        <v>463110.37080000003</v>
      </c>
      <c r="BL263" s="206">
        <f t="shared" si="734"/>
        <v>99</v>
      </c>
      <c r="BM263" s="206">
        <f t="shared" si="734"/>
        <v>2002957.8071999999</v>
      </c>
      <c r="BN263" s="206">
        <f t="shared" si="734"/>
        <v>0</v>
      </c>
      <c r="BO263" s="206">
        <f t="shared" si="734"/>
        <v>0</v>
      </c>
      <c r="BP263" s="206">
        <f t="shared" si="734"/>
        <v>10</v>
      </c>
      <c r="BQ263" s="206">
        <f t="shared" si="734"/>
        <v>170148.88800000001</v>
      </c>
      <c r="BR263" s="206">
        <f t="shared" si="734"/>
        <v>18</v>
      </c>
      <c r="BS263" s="206">
        <f t="shared" si="734"/>
        <v>275641.19855999999</v>
      </c>
      <c r="BT263" s="206">
        <f t="shared" si="734"/>
        <v>20</v>
      </c>
      <c r="BU263" s="206">
        <f t="shared" si="734"/>
        <v>408357.33120000002</v>
      </c>
      <c r="BV263" s="206">
        <f t="shared" si="734"/>
        <v>41</v>
      </c>
      <c r="BW263" s="206">
        <f t="shared" si="734"/>
        <v>913568.64480000001</v>
      </c>
      <c r="BX263" s="206">
        <f t="shared" si="734"/>
        <v>0</v>
      </c>
      <c r="BY263" s="206">
        <f t="shared" si="734"/>
        <v>0</v>
      </c>
      <c r="BZ263" s="206">
        <f t="shared" si="734"/>
        <v>0</v>
      </c>
      <c r="CA263" s="206">
        <f t="shared" si="734"/>
        <v>0</v>
      </c>
      <c r="CB263" s="206">
        <f t="shared" ref="CB263:DM263" si="735">SUM(CB264:CB267)</f>
        <v>0</v>
      </c>
      <c r="CC263" s="206">
        <f t="shared" si="735"/>
        <v>0</v>
      </c>
      <c r="CD263" s="206">
        <f t="shared" si="735"/>
        <v>10</v>
      </c>
      <c r="CE263" s="206">
        <f t="shared" si="735"/>
        <v>361239.1776</v>
      </c>
      <c r="CF263" s="206">
        <f t="shared" si="735"/>
        <v>0</v>
      </c>
      <c r="CG263" s="206">
        <f t="shared" si="735"/>
        <v>0</v>
      </c>
      <c r="CH263" s="206">
        <f t="shared" si="735"/>
        <v>0</v>
      </c>
      <c r="CI263" s="206">
        <f t="shared" si="735"/>
        <v>0</v>
      </c>
      <c r="CJ263" s="206">
        <f t="shared" si="735"/>
        <v>0</v>
      </c>
      <c r="CK263" s="206">
        <f t="shared" si="735"/>
        <v>0</v>
      </c>
      <c r="CL263" s="206">
        <f t="shared" si="735"/>
        <v>18</v>
      </c>
      <c r="CM263" s="206">
        <f t="shared" si="735"/>
        <v>467545.87599999993</v>
      </c>
      <c r="CN263" s="206">
        <f t="shared" si="735"/>
        <v>50</v>
      </c>
      <c r="CO263" s="206">
        <f t="shared" si="735"/>
        <v>708953.7</v>
      </c>
      <c r="CP263" s="206">
        <f t="shared" si="735"/>
        <v>60</v>
      </c>
      <c r="CQ263" s="206">
        <f t="shared" si="735"/>
        <v>850744.44</v>
      </c>
      <c r="CR263" s="206">
        <f t="shared" si="735"/>
        <v>82</v>
      </c>
      <c r="CS263" s="206">
        <f t="shared" si="735"/>
        <v>1586311.1712</v>
      </c>
      <c r="CT263" s="206">
        <f t="shared" si="735"/>
        <v>26</v>
      </c>
      <c r="CU263" s="206">
        <f t="shared" si="735"/>
        <v>1110766.8432</v>
      </c>
      <c r="CV263" s="206">
        <f t="shared" si="735"/>
        <v>0</v>
      </c>
      <c r="CW263" s="206">
        <f t="shared" si="735"/>
        <v>0</v>
      </c>
      <c r="CX263" s="206">
        <f t="shared" si="735"/>
        <v>0</v>
      </c>
      <c r="CY263" s="206">
        <f t="shared" si="735"/>
        <v>0</v>
      </c>
      <c r="CZ263" s="206">
        <f t="shared" si="735"/>
        <v>0</v>
      </c>
      <c r="DA263" s="206">
        <f t="shared" si="735"/>
        <v>0</v>
      </c>
      <c r="DB263" s="206">
        <f t="shared" si="735"/>
        <v>0</v>
      </c>
      <c r="DC263" s="206">
        <f t="shared" si="735"/>
        <v>0</v>
      </c>
      <c r="DD263" s="206">
        <f t="shared" si="735"/>
        <v>6</v>
      </c>
      <c r="DE263" s="206">
        <f t="shared" si="735"/>
        <v>165786.09600000002</v>
      </c>
      <c r="DF263" s="206">
        <f t="shared" si="735"/>
        <v>10</v>
      </c>
      <c r="DG263" s="206">
        <f t="shared" si="735"/>
        <v>170148.88800000001</v>
      </c>
      <c r="DH263" s="206">
        <f t="shared" si="735"/>
        <v>30</v>
      </c>
      <c r="DI263" s="206">
        <f t="shared" si="735"/>
        <v>677557.179</v>
      </c>
      <c r="DJ263" s="206">
        <f t="shared" si="735"/>
        <v>23</v>
      </c>
      <c r="DK263" s="206">
        <f t="shared" si="735"/>
        <v>890983.40550000011</v>
      </c>
      <c r="DL263" s="206">
        <f t="shared" si="735"/>
        <v>0</v>
      </c>
      <c r="DM263" s="206">
        <f t="shared" si="735"/>
        <v>0</v>
      </c>
      <c r="DN263" s="206">
        <f>SUM(DN264:DN267)</f>
        <v>845</v>
      </c>
      <c r="DO263" s="206">
        <f t="shared" ref="DO263" si="736">SUM(DO264:DO267)</f>
        <v>26939012.2663</v>
      </c>
    </row>
    <row r="264" spans="1:119" s="5" customFormat="1" ht="15.75" customHeight="1" x14ac:dyDescent="0.25">
      <c r="A264" s="73"/>
      <c r="B264" s="78">
        <v>229</v>
      </c>
      <c r="C264" s="79" t="s">
        <v>607</v>
      </c>
      <c r="D264" s="109" t="s">
        <v>608</v>
      </c>
      <c r="E264" s="74">
        <v>25969</v>
      </c>
      <c r="F264" s="81">
        <v>1.1100000000000001</v>
      </c>
      <c r="G264" s="76">
        <v>1</v>
      </c>
      <c r="H264" s="77"/>
      <c r="I264" s="77"/>
      <c r="J264" s="77"/>
      <c r="K264" s="51"/>
      <c r="L264" s="82">
        <v>1.4</v>
      </c>
      <c r="M264" s="82">
        <v>1.68</v>
      </c>
      <c r="N264" s="82">
        <v>2.23</v>
      </c>
      <c r="O264" s="83">
        <v>2.57</v>
      </c>
      <c r="P264" s="84"/>
      <c r="Q264" s="84">
        <f>(P264*$E264*$F264*$G264*$L264*$Q$11)</f>
        <v>0</v>
      </c>
      <c r="R264" s="84"/>
      <c r="S264" s="84">
        <f>(R264*$E264*$F264*$G264*$L264*$S$11)</f>
        <v>0</v>
      </c>
      <c r="T264" s="84">
        <v>4</v>
      </c>
      <c r="U264" s="84">
        <f>(T264*$E264*$F264*$G264*$L264*$U$11)</f>
        <v>201779.13</v>
      </c>
      <c r="V264" s="84"/>
      <c r="W264" s="85">
        <f>(V264*$E264*$F264*$G264*$L264*$W$11)</f>
        <v>0</v>
      </c>
      <c r="X264" s="84"/>
      <c r="Y264" s="84">
        <f>(X264*$E264*$F264*$G264*$L264*$Y$11)</f>
        <v>0</v>
      </c>
      <c r="Z264" s="84"/>
      <c r="AA264" s="84"/>
      <c r="AB264" s="84"/>
      <c r="AC264" s="84">
        <f>(AB264*$E264*$F264*$G264*$L264*$AC$11)</f>
        <v>0</v>
      </c>
      <c r="AD264" s="84"/>
      <c r="AE264" s="84"/>
      <c r="AF264" s="84"/>
      <c r="AG264" s="84">
        <f>(AF264*$E264*$F264*$G264*$L264*$AG$11)</f>
        <v>0</v>
      </c>
      <c r="AH264" s="84"/>
      <c r="AI264" s="84"/>
      <c r="AJ264" s="86"/>
      <c r="AK264" s="84">
        <f>(AJ264*$E264*$F264*$G264*$L264*$AK$11)</f>
        <v>0</v>
      </c>
      <c r="AL264" s="84"/>
      <c r="AM264" s="85">
        <f>(AL264*$E264*$F264*$G264*$L264*$AM$11)</f>
        <v>0</v>
      </c>
      <c r="AN264" s="84"/>
      <c r="AO264" s="84">
        <f>(AN264*$E264*$F264*$G264*$L264*$AO$11)</f>
        <v>0</v>
      </c>
      <c r="AP264" s="84"/>
      <c r="AQ264" s="84">
        <f>(AP264*$E264*$F264*$G264*$M264*$AQ$11)</f>
        <v>0</v>
      </c>
      <c r="AR264" s="90"/>
      <c r="AS264" s="84">
        <f>(AR264*$E264*$F264*$G264*$M264*$AS$11)</f>
        <v>0</v>
      </c>
      <c r="AT264" s="84"/>
      <c r="AU264" s="89">
        <f>(AT264*$E264*$F264*$G264*$M264*$AU$11)</f>
        <v>0</v>
      </c>
      <c r="AV264" s="84"/>
      <c r="AW264" s="84">
        <f>(AV264*$E264*$F264*$G264*$L264*$AW$11)</f>
        <v>0</v>
      </c>
      <c r="AX264" s="84"/>
      <c r="AY264" s="84">
        <f>(AX264*$E264*$F264*$G264*$L264*$AY$11)</f>
        <v>0</v>
      </c>
      <c r="AZ264" s="84"/>
      <c r="BA264" s="84">
        <f>(AZ264*$E264*$F264*$G264*$L264*$BA$11)</f>
        <v>0</v>
      </c>
      <c r="BB264" s="84"/>
      <c r="BC264" s="84">
        <f>(BB264*$E264*$F264*$G264*$L264*$BC$11)</f>
        <v>0</v>
      </c>
      <c r="BD264" s="84"/>
      <c r="BE264" s="85">
        <f>(BD264*$E264*$F264*$G264*$L264*$BE$11)</f>
        <v>0</v>
      </c>
      <c r="BF264" s="84"/>
      <c r="BG264" s="85">
        <f>(BF264*$E264*$F264*$G264*$L264*$BG$11)</f>
        <v>0</v>
      </c>
      <c r="BH264" s="84"/>
      <c r="BI264" s="84">
        <f>(BH264*$E264*$F264*$G264*$L264*$BI$11)</f>
        <v>0</v>
      </c>
      <c r="BJ264" s="84"/>
      <c r="BK264" s="84">
        <f>(BJ264*$E264*$F264*$G264*$M264*$BK$11)</f>
        <v>0</v>
      </c>
      <c r="BL264" s="84"/>
      <c r="BM264" s="84">
        <f>(BL264*$E264*$F264*$G264*$M264*$BM$11)</f>
        <v>0</v>
      </c>
      <c r="BN264" s="84"/>
      <c r="BO264" s="85">
        <f>(BN264*$E264*$F264*$G264*$M264*$BO$11)</f>
        <v>0</v>
      </c>
      <c r="BP264" s="96"/>
      <c r="BQ264" s="84">
        <f>(BP264*$E264*$F264*$G264*$M264*$BQ$11)</f>
        <v>0</v>
      </c>
      <c r="BR264" s="84"/>
      <c r="BS264" s="84">
        <f>(BR264*$E264*$F264*$G264*$M264*$BS$11)</f>
        <v>0</v>
      </c>
      <c r="BT264" s="84"/>
      <c r="BU264" s="85">
        <f>(BT264*$E264*$F264*$G264*$M264*$BU$11)</f>
        <v>0</v>
      </c>
      <c r="BV264" s="84"/>
      <c r="BW264" s="89">
        <f>(BV264*$E264*$F264*$G264*$M264*$BW$11)</f>
        <v>0</v>
      </c>
      <c r="BX264" s="84"/>
      <c r="BY264" s="84">
        <f>(BX264*$E264*$F264*$G264*$L264*$BY$11)</f>
        <v>0</v>
      </c>
      <c r="BZ264" s="84"/>
      <c r="CA264" s="84">
        <f>(BZ264*$E264*$F264*$G264*$L264*$CA$11)</f>
        <v>0</v>
      </c>
      <c r="CB264" s="84"/>
      <c r="CC264" s="84">
        <f>(CB264*$E264*$F264*$G264*$L264*$CC$11)</f>
        <v>0</v>
      </c>
      <c r="CD264" s="84"/>
      <c r="CE264" s="84">
        <f>(CD264*$E264*$F264*$G264*$M264*$CE$11)</f>
        <v>0</v>
      </c>
      <c r="CF264" s="84"/>
      <c r="CG264" s="84"/>
      <c r="CH264" s="84"/>
      <c r="CI264" s="85">
        <f>(CH264*$E264*$F264*$G264*$L264*$CI$11)</f>
        <v>0</v>
      </c>
      <c r="CJ264" s="84"/>
      <c r="CK264" s="85">
        <f>(CJ264*$E264*$F264*$G264*$L264*$CK$11)</f>
        <v>0</v>
      </c>
      <c r="CL264" s="84"/>
      <c r="CM264" s="84">
        <f>(CL264*$E264*$F264*$G264*$L264*$CM$11)</f>
        <v>0</v>
      </c>
      <c r="CN264" s="84"/>
      <c r="CO264" s="84">
        <f>(CN264*$E264*$F264*$G264*$L264*$CO$11)</f>
        <v>0</v>
      </c>
      <c r="CP264" s="84"/>
      <c r="CQ264" s="84">
        <f>(CP264*$E264*$F264*$G264*$L264*$CQ$11)</f>
        <v>0</v>
      </c>
      <c r="CR264" s="84"/>
      <c r="CS264" s="84">
        <f>(CR264*$E264*$F264*$G264*$M264*$CS$11)</f>
        <v>0</v>
      </c>
      <c r="CT264" s="84">
        <v>1</v>
      </c>
      <c r="CU264" s="84">
        <f>(CT264*$E264*$F264*$G264*$M264*$CU$11)</f>
        <v>48426.991200000004</v>
      </c>
      <c r="CV264" s="84"/>
      <c r="CW264" s="84">
        <f>(CV264*$E264*$F264*$G264*$M264*$CW$11)</f>
        <v>0</v>
      </c>
      <c r="CX264" s="90"/>
      <c r="CY264" s="84">
        <f>(CX264*$E264*$F264*$G264*$M264*$CY$11)</f>
        <v>0</v>
      </c>
      <c r="CZ264" s="84"/>
      <c r="DA264" s="89">
        <f t="shared" ref="DA264:DA267" si="737">(CZ264*$E264*$F264*$G264*$M264*DA$11)</f>
        <v>0</v>
      </c>
      <c r="DB264" s="84"/>
      <c r="DC264" s="84">
        <f>(DB264*$E264*$F264*$G264*$M264*$DC$11)</f>
        <v>0</v>
      </c>
      <c r="DD264" s="91"/>
      <c r="DE264" s="84">
        <f>(DD264*$E264*$F264*$G264*$M264*$DE$11)</f>
        <v>0</v>
      </c>
      <c r="DF264" s="84"/>
      <c r="DG264" s="84">
        <f>(DF264*$E264*$F264*$G264*$M264*$DG$11)</f>
        <v>0</v>
      </c>
      <c r="DH264" s="84"/>
      <c r="DI264" s="84">
        <f>(DH264*$E264*$F264*$G264*$N264*$DI$11)</f>
        <v>0</v>
      </c>
      <c r="DJ264" s="84"/>
      <c r="DK264" s="92">
        <f>(DJ264*$E264*$F264*$G264*$O264*$DK$11)</f>
        <v>0</v>
      </c>
      <c r="DL264" s="89"/>
      <c r="DM264" s="89"/>
      <c r="DN264" s="85">
        <f t="shared" ref="DN264:DO267" si="738">SUM(P264,R264,T264,V264,X264,Z264,AB264,AD264,AF264,AH264,AJ264,AL264,AR264,AV264,AX264,CB264,AN264,BB264,BD264,BF264,CP264,BH264,BJ264,AP264,BN264,AT264,CR264,BP264,CT264,BR264,BT264,BV264,CD264,BX264,BZ264,CF264,CH264,CJ264,CL264,CN264,CV264,CX264,BL264,AZ264,CZ264,DB264,DD264,DF264,DH264,DJ264,DL264)</f>
        <v>5</v>
      </c>
      <c r="DO264" s="85">
        <f t="shared" si="738"/>
        <v>250206.12119999999</v>
      </c>
    </row>
    <row r="265" spans="1:119" s="5" customFormat="1" ht="15.75" customHeight="1" x14ac:dyDescent="0.25">
      <c r="A265" s="73"/>
      <c r="B265" s="78">
        <v>230</v>
      </c>
      <c r="C265" s="79" t="s">
        <v>609</v>
      </c>
      <c r="D265" s="109" t="s">
        <v>610</v>
      </c>
      <c r="E265" s="74">
        <v>25969</v>
      </c>
      <c r="F265" s="100">
        <v>0.39</v>
      </c>
      <c r="G265" s="76">
        <v>1</v>
      </c>
      <c r="H265" s="77"/>
      <c r="I265" s="77"/>
      <c r="J265" s="77"/>
      <c r="K265" s="51"/>
      <c r="L265" s="82">
        <v>1.4</v>
      </c>
      <c r="M265" s="82">
        <v>1.68</v>
      </c>
      <c r="N265" s="82">
        <v>2.23</v>
      </c>
      <c r="O265" s="83">
        <v>2.57</v>
      </c>
      <c r="P265" s="84"/>
      <c r="Q265" s="84">
        <f>(P265*$E265*$F265*$G265*$L265*$Q$11)</f>
        <v>0</v>
      </c>
      <c r="R265" s="84"/>
      <c r="S265" s="84">
        <f>(R265*$E265*$F265*$G265*$L265*$S$11)</f>
        <v>0</v>
      </c>
      <c r="T265" s="84">
        <v>141</v>
      </c>
      <c r="U265" s="84">
        <f>(T265*$E265*$F265*$G265*$L265*$U$11)</f>
        <v>2499061.7925</v>
      </c>
      <c r="V265" s="84">
        <v>3</v>
      </c>
      <c r="W265" s="85">
        <f>(V265*$E265*$F265*$G265*$L265*$W$11)</f>
        <v>53171.527499999997</v>
      </c>
      <c r="X265" s="84"/>
      <c r="Y265" s="84">
        <f>(X265*$E265*$F265*$G265*$L265*$Y$11)</f>
        <v>0</v>
      </c>
      <c r="Z265" s="84"/>
      <c r="AA265" s="84"/>
      <c r="AB265" s="84"/>
      <c r="AC265" s="84">
        <f>(AB265*$E265*$F265*$G265*$L265*$AC$11)</f>
        <v>0</v>
      </c>
      <c r="AD265" s="84"/>
      <c r="AE265" s="84"/>
      <c r="AF265" s="84"/>
      <c r="AG265" s="84">
        <f>(AF265*$E265*$F265*$G265*$L265*$AG$11)</f>
        <v>0</v>
      </c>
      <c r="AH265" s="84"/>
      <c r="AI265" s="84"/>
      <c r="AJ265" s="86"/>
      <c r="AK265" s="84">
        <f>(AJ265*$E265*$F265*$G265*$L265*$AK$11)</f>
        <v>0</v>
      </c>
      <c r="AL265" s="84"/>
      <c r="AM265" s="85">
        <f>(AL265*$E265*$F265*$G265*$L265*$AM$11)</f>
        <v>0</v>
      </c>
      <c r="AN265" s="84"/>
      <c r="AO265" s="84">
        <f>(AN265*$E265*$F265*$G265*$L265*$AO$11)</f>
        <v>0</v>
      </c>
      <c r="AP265" s="84">
        <v>20</v>
      </c>
      <c r="AQ265" s="84">
        <f>(AP265*$E265*$F265*$G265*$M265*$AQ$11)</f>
        <v>374327.55360000004</v>
      </c>
      <c r="AR265" s="90"/>
      <c r="AS265" s="84">
        <f>(AR265*$E265*$F265*$G265*$M265*$AS$11)</f>
        <v>0</v>
      </c>
      <c r="AT265" s="84">
        <v>3</v>
      </c>
      <c r="AU265" s="89">
        <f>(AT265*$E265*$F265*$G265*$M265*$AU$11)</f>
        <v>56149.133040000001</v>
      </c>
      <c r="AV265" s="84"/>
      <c r="AW265" s="84">
        <f>(AV265*$E265*$F265*$G265*$L265*$AW$11)</f>
        <v>0</v>
      </c>
      <c r="AX265" s="84"/>
      <c r="AY265" s="84">
        <f>(AX265*$E265*$F265*$G265*$L265*$AY$11)</f>
        <v>0</v>
      </c>
      <c r="AZ265" s="84"/>
      <c r="BA265" s="84">
        <f>(AZ265*$E265*$F265*$G265*$L265*$BA$11)</f>
        <v>0</v>
      </c>
      <c r="BB265" s="84"/>
      <c r="BC265" s="84">
        <f>(BB265*$E265*$F265*$G265*$L265*$BC$11)</f>
        <v>0</v>
      </c>
      <c r="BD265" s="84"/>
      <c r="BE265" s="85">
        <f>(BD265*$E265*$F265*$G265*$L265*$BE$11)</f>
        <v>0</v>
      </c>
      <c r="BF265" s="84"/>
      <c r="BG265" s="85">
        <f>(BF265*$E265*$F265*$G265*$L265*$BG$11)</f>
        <v>0</v>
      </c>
      <c r="BH265" s="84">
        <v>3</v>
      </c>
      <c r="BI265" s="84">
        <f>(BH265*$E265*$F265*$G265*$L265*$BI$11)</f>
        <v>51044.666399999995</v>
      </c>
      <c r="BJ265" s="84">
        <v>20</v>
      </c>
      <c r="BK265" s="84">
        <f>(BJ265*$E265*$F265*$G265*$M265*$BK$11)</f>
        <v>374327.55360000004</v>
      </c>
      <c r="BL265" s="84">
        <v>94</v>
      </c>
      <c r="BM265" s="84">
        <f>(BL265*$E265*$F265*$G265*$M265*$BM$11)</f>
        <v>1599399.5471999999</v>
      </c>
      <c r="BN265" s="84"/>
      <c r="BO265" s="85">
        <f>(BN265*$E265*$F265*$G265*$M265*$BO$11)</f>
        <v>0</v>
      </c>
      <c r="BP265" s="96">
        <v>10</v>
      </c>
      <c r="BQ265" s="84">
        <f>(BP265*$E265*$F265*$G265*$M265*$BQ$11)</f>
        <v>170148.88800000001</v>
      </c>
      <c r="BR265" s="84">
        <v>18</v>
      </c>
      <c r="BS265" s="84">
        <f>(BR265*$E265*$F265*$G265*$M265*$BS$11)</f>
        <v>275641.19855999999</v>
      </c>
      <c r="BT265" s="84">
        <v>20</v>
      </c>
      <c r="BU265" s="85">
        <f>(BT265*$E265*$F265*$G265*$M265*$BU$11)</f>
        <v>408357.33120000002</v>
      </c>
      <c r="BV265" s="84">
        <v>40</v>
      </c>
      <c r="BW265" s="89">
        <f>(BV265*$E265*$F265*$G265*$M265*$BW$11)</f>
        <v>816714.66240000003</v>
      </c>
      <c r="BX265" s="84"/>
      <c r="BY265" s="84">
        <f>(BX265*$E265*$F265*$G265*$L265*$BY$11)</f>
        <v>0</v>
      </c>
      <c r="BZ265" s="84"/>
      <c r="CA265" s="84">
        <f>(BZ265*$E265*$F265*$G265*$L265*$CA$11)</f>
        <v>0</v>
      </c>
      <c r="CB265" s="84"/>
      <c r="CC265" s="84">
        <f>(CB265*$E265*$F265*$G265*$L265*$CC$11)</f>
        <v>0</v>
      </c>
      <c r="CD265" s="84">
        <v>7</v>
      </c>
      <c r="CE265" s="84">
        <f>(CD265*$E265*$F265*$G265*$M265*$CE$11)</f>
        <v>119104.22159999999</v>
      </c>
      <c r="CF265" s="84"/>
      <c r="CG265" s="84"/>
      <c r="CH265" s="84"/>
      <c r="CI265" s="85">
        <f>(CH265*$E265*$F265*$G265*$L265*$CI$11)</f>
        <v>0</v>
      </c>
      <c r="CJ265" s="84"/>
      <c r="CK265" s="85">
        <f>(CJ265*$E265*$F265*$G265*$L265*$CK$11)</f>
        <v>0</v>
      </c>
      <c r="CL265" s="84">
        <v>14</v>
      </c>
      <c r="CM265" s="84">
        <f>(CL265*$E265*$F265*$G265*$L265*$CM$11)</f>
        <v>198507.03599999996</v>
      </c>
      <c r="CN265" s="84">
        <v>50</v>
      </c>
      <c r="CO265" s="84">
        <f>(CN265*$E265*$F265*$G265*$L265*$CO$11)</f>
        <v>708953.7</v>
      </c>
      <c r="CP265" s="84">
        <v>60</v>
      </c>
      <c r="CQ265" s="84">
        <f>(CP265*$E265*$F265*$G265*$L265*$CQ$11)</f>
        <v>850744.44</v>
      </c>
      <c r="CR265" s="84">
        <v>79</v>
      </c>
      <c r="CS265" s="84">
        <f>(CR265*$E265*$F265*$G265*$M265*$CS$11)</f>
        <v>1344176.2152</v>
      </c>
      <c r="CT265" s="84">
        <v>15</v>
      </c>
      <c r="CU265" s="84">
        <f>(CT265*$E265*$F265*$G265*$M265*$CU$11)</f>
        <v>255223.33199999999</v>
      </c>
      <c r="CV265" s="84"/>
      <c r="CW265" s="84">
        <f>(CV265*$E265*$F265*$G265*$M265*$CW$11)</f>
        <v>0</v>
      </c>
      <c r="CX265" s="90"/>
      <c r="CY265" s="84">
        <f>(CX265*$E265*$F265*$G265*$M265*$CY$11)</f>
        <v>0</v>
      </c>
      <c r="CZ265" s="84"/>
      <c r="DA265" s="89">
        <f t="shared" si="737"/>
        <v>0</v>
      </c>
      <c r="DB265" s="84"/>
      <c r="DC265" s="84">
        <f>(DB265*$E265*$F265*$G265*$M265*$DC$11)</f>
        <v>0</v>
      </c>
      <c r="DD265" s="91">
        <v>5</v>
      </c>
      <c r="DE265" s="84">
        <f>(DD265*$E265*$F265*$G265*$M265*$DE$11)</f>
        <v>85074.444000000003</v>
      </c>
      <c r="DF265" s="84">
        <v>10</v>
      </c>
      <c r="DG265" s="84">
        <f>(DF265*$E265*$F265*$G265*$M265*$DG$11)</f>
        <v>170148.88800000001</v>
      </c>
      <c r="DH265" s="84">
        <v>30</v>
      </c>
      <c r="DI265" s="84">
        <f>(DH265*$E265*$F265*$G265*$N265*$DI$11)</f>
        <v>677557.179</v>
      </c>
      <c r="DJ265" s="84">
        <v>20</v>
      </c>
      <c r="DK265" s="92">
        <f>(DJ265*$E265*$F265*$G265*$O265*$DK$11)</f>
        <v>520574.57400000002</v>
      </c>
      <c r="DL265" s="89"/>
      <c r="DM265" s="89"/>
      <c r="DN265" s="85">
        <f t="shared" si="738"/>
        <v>662</v>
      </c>
      <c r="DO265" s="85">
        <f t="shared" si="738"/>
        <v>11608407.8838</v>
      </c>
    </row>
    <row r="266" spans="1:119" ht="30" customHeight="1" x14ac:dyDescent="0.25">
      <c r="A266" s="73"/>
      <c r="B266" s="78">
        <v>231</v>
      </c>
      <c r="C266" s="79" t="s">
        <v>611</v>
      </c>
      <c r="D266" s="109" t="s">
        <v>612</v>
      </c>
      <c r="E266" s="74">
        <v>25969</v>
      </c>
      <c r="F266" s="81">
        <v>1.85</v>
      </c>
      <c r="G266" s="76">
        <v>1</v>
      </c>
      <c r="H266" s="77"/>
      <c r="I266" s="77"/>
      <c r="J266" s="77"/>
      <c r="K266" s="51"/>
      <c r="L266" s="82">
        <v>1.4</v>
      </c>
      <c r="M266" s="82">
        <v>1.68</v>
      </c>
      <c r="N266" s="82">
        <v>2.23</v>
      </c>
      <c r="O266" s="83">
        <v>2.57</v>
      </c>
      <c r="P266" s="84"/>
      <c r="Q266" s="84">
        <f>(P266*$E266*$F266*$G266*$L266*$Q$11)</f>
        <v>0</v>
      </c>
      <c r="R266" s="84"/>
      <c r="S266" s="84">
        <f>(R266*$E266*$F266*$G266*$L266*$S$11)</f>
        <v>0</v>
      </c>
      <c r="T266" s="84">
        <v>134</v>
      </c>
      <c r="U266" s="84">
        <f>(T266*$E266*$F266*$G266*$L266*$U$11)</f>
        <v>11266001.425000001</v>
      </c>
      <c r="V266" s="84"/>
      <c r="W266" s="85">
        <f>(V266*$E266*$F266*$G266*$L266*$W$11)</f>
        <v>0</v>
      </c>
      <c r="X266" s="84"/>
      <c r="Y266" s="84">
        <f>(X266*$E266*$F266*$G266*$L266*$Y$11)</f>
        <v>0</v>
      </c>
      <c r="Z266" s="84"/>
      <c r="AA266" s="84"/>
      <c r="AB266" s="84"/>
      <c r="AC266" s="84">
        <f>(AB266*$E266*$F266*$G266*$L266*$AC$11)</f>
        <v>0</v>
      </c>
      <c r="AD266" s="84"/>
      <c r="AE266" s="84"/>
      <c r="AF266" s="84"/>
      <c r="AG266" s="84">
        <f>(AF266*$E266*$F266*$G266*$L266*$AG$11)</f>
        <v>0</v>
      </c>
      <c r="AH266" s="84"/>
      <c r="AI266" s="84"/>
      <c r="AJ266" s="86"/>
      <c r="AK266" s="84">
        <f>(AJ266*$E266*$F266*$G266*$L266*$AK$11)</f>
        <v>0</v>
      </c>
      <c r="AL266" s="84"/>
      <c r="AM266" s="85">
        <f>(AL266*$E266*$F266*$G266*$L266*$AM$11)</f>
        <v>0</v>
      </c>
      <c r="AN266" s="84"/>
      <c r="AO266" s="84">
        <f>(AN266*$E266*$F266*$G266*$L266*$AO$11)</f>
        <v>0</v>
      </c>
      <c r="AP266" s="84"/>
      <c r="AQ266" s="84">
        <f>(AP266*$E266*$F266*$G266*$M266*$AQ$11)</f>
        <v>0</v>
      </c>
      <c r="AR266" s="90"/>
      <c r="AS266" s="84">
        <f>(AR266*$E266*$F266*$G266*$M266*$AS$11)</f>
        <v>0</v>
      </c>
      <c r="AT266" s="84">
        <v>1</v>
      </c>
      <c r="AU266" s="89">
        <f>(AT266*$E266*$F266*$G266*$M266*$AU$11)</f>
        <v>88782.817200000005</v>
      </c>
      <c r="AV266" s="84"/>
      <c r="AW266" s="84">
        <f>(AV266*$E266*$F266*$G266*$L266*$AW$11)</f>
        <v>0</v>
      </c>
      <c r="AX266" s="84"/>
      <c r="AY266" s="84">
        <f>(AX266*$E266*$F266*$G266*$L266*$AY$11)</f>
        <v>0</v>
      </c>
      <c r="AZ266" s="84"/>
      <c r="BA266" s="84">
        <f>(AZ266*$E266*$F266*$G266*$L266*$BA$11)</f>
        <v>0</v>
      </c>
      <c r="BB266" s="84"/>
      <c r="BC266" s="84">
        <f>(BB266*$E266*$F266*$G266*$L266*$BC$11)</f>
        <v>0</v>
      </c>
      <c r="BD266" s="84"/>
      <c r="BE266" s="85">
        <f>(BD266*$E266*$F266*$G266*$L266*$BE$11)</f>
        <v>0</v>
      </c>
      <c r="BF266" s="84"/>
      <c r="BG266" s="85">
        <f>(BF266*$E266*$F266*$G266*$L266*$BG$11)</f>
        <v>0</v>
      </c>
      <c r="BH266" s="84">
        <v>2</v>
      </c>
      <c r="BI266" s="84">
        <f>(BH266*$E266*$F266*$G266*$L266*$BI$11)</f>
        <v>161423.30399999997</v>
      </c>
      <c r="BJ266" s="84">
        <v>1</v>
      </c>
      <c r="BK266" s="84">
        <f>(BJ266*$E266*$F266*$G266*$M266*$BK$11)</f>
        <v>88782.817200000005</v>
      </c>
      <c r="BL266" s="84">
        <v>5</v>
      </c>
      <c r="BM266" s="84">
        <f>(BL266*$E266*$F266*$G266*$M266*$BM$11)</f>
        <v>403558.26</v>
      </c>
      <c r="BN266" s="84"/>
      <c r="BO266" s="85">
        <f>(BN266*$E266*$F266*$G266*$M266*$BO$11)</f>
        <v>0</v>
      </c>
      <c r="BP266" s="84"/>
      <c r="BQ266" s="84">
        <f>(BP266*$E266*$F266*$G266*$M266*$BQ$11)</f>
        <v>0</v>
      </c>
      <c r="BR266" s="84"/>
      <c r="BS266" s="84">
        <f>(BR266*$E266*$F266*$G266*$M266*$BS$11)</f>
        <v>0</v>
      </c>
      <c r="BT266" s="84"/>
      <c r="BU266" s="85">
        <f>(BT266*$E266*$F266*$G266*$M266*$BU$11)</f>
        <v>0</v>
      </c>
      <c r="BV266" s="84">
        <v>1</v>
      </c>
      <c r="BW266" s="89">
        <f>(BV266*$E266*$F266*$G266*$M266*$BW$11)</f>
        <v>96853.982399999994</v>
      </c>
      <c r="BX266" s="84"/>
      <c r="BY266" s="84">
        <f>(BX266*$E266*$F266*$G266*$L266*$BY$11)</f>
        <v>0</v>
      </c>
      <c r="BZ266" s="84"/>
      <c r="CA266" s="84">
        <f>(BZ266*$E266*$F266*$G266*$L266*$CA$11)</f>
        <v>0</v>
      </c>
      <c r="CB266" s="84"/>
      <c r="CC266" s="84">
        <f>(CB266*$E266*$F266*$G266*$L266*$CC$11)</f>
        <v>0</v>
      </c>
      <c r="CD266" s="84">
        <v>3</v>
      </c>
      <c r="CE266" s="84">
        <f>(CD266*$E266*$F266*$G266*$M266*$CE$11)</f>
        <v>242134.95600000001</v>
      </c>
      <c r="CF266" s="84"/>
      <c r="CG266" s="84"/>
      <c r="CH266" s="84"/>
      <c r="CI266" s="85">
        <f>(CH266*$E266*$F266*$G266*$L266*$CI$11)</f>
        <v>0</v>
      </c>
      <c r="CJ266" s="84"/>
      <c r="CK266" s="85">
        <f>(CJ266*$E266*$F266*$G266*$L266*$CK$11)</f>
        <v>0</v>
      </c>
      <c r="CL266" s="84">
        <v>4</v>
      </c>
      <c r="CM266" s="84">
        <f>(CL266*$E266*$F266*$G266*$L266*$CM$11)</f>
        <v>269038.83999999997</v>
      </c>
      <c r="CN266" s="84"/>
      <c r="CO266" s="84">
        <f>(CN266*$E266*$F266*$G266*$L266*$CO$11)</f>
        <v>0</v>
      </c>
      <c r="CP266" s="84"/>
      <c r="CQ266" s="84">
        <f>(CP266*$E266*$F266*$G266*$L266*$CQ$11)</f>
        <v>0</v>
      </c>
      <c r="CR266" s="84">
        <v>3</v>
      </c>
      <c r="CS266" s="84">
        <f>(CR266*$E266*$F266*$G266*$M266*$CS$11)</f>
        <v>242134.95600000001</v>
      </c>
      <c r="CT266" s="84">
        <v>10</v>
      </c>
      <c r="CU266" s="84">
        <f>(CT266*$E266*$F266*$G266*$M266*$CU$11)</f>
        <v>807116.52</v>
      </c>
      <c r="CV266" s="84"/>
      <c r="CW266" s="84">
        <f>(CV266*$E266*$F266*$G266*$M266*$CW$11)</f>
        <v>0</v>
      </c>
      <c r="CX266" s="90"/>
      <c r="CY266" s="84">
        <f>(CX266*$E266*$F266*$G266*$M266*$CY$11)</f>
        <v>0</v>
      </c>
      <c r="CZ266" s="84"/>
      <c r="DA266" s="89">
        <f t="shared" si="737"/>
        <v>0</v>
      </c>
      <c r="DB266" s="84"/>
      <c r="DC266" s="84">
        <f>(DB266*$E266*$F266*$G266*$M266*$DC$11)</f>
        <v>0</v>
      </c>
      <c r="DD266" s="91">
        <v>1</v>
      </c>
      <c r="DE266" s="84">
        <f>(DD266*$E266*$F266*$G266*$M266*$DE$11)</f>
        <v>80711.652000000002</v>
      </c>
      <c r="DF266" s="84"/>
      <c r="DG266" s="84">
        <f>(DF266*$E266*$F266*$G266*$M266*$DG$11)</f>
        <v>0</v>
      </c>
      <c r="DH266" s="84"/>
      <c r="DI266" s="84">
        <f>(DH266*$E266*$F266*$G266*$N266*$DI$11)</f>
        <v>0</v>
      </c>
      <c r="DJ266" s="84">
        <v>3</v>
      </c>
      <c r="DK266" s="92">
        <f>(DJ266*$E266*$F266*$G266*$O266*$DK$11)</f>
        <v>370408.83150000003</v>
      </c>
      <c r="DL266" s="89"/>
      <c r="DM266" s="89"/>
      <c r="DN266" s="85">
        <f t="shared" si="738"/>
        <v>168</v>
      </c>
      <c r="DO266" s="85">
        <f t="shared" si="738"/>
        <v>14116948.361299999</v>
      </c>
    </row>
    <row r="267" spans="1:119" ht="30" customHeight="1" x14ac:dyDescent="0.25">
      <c r="A267" s="73"/>
      <c r="B267" s="78">
        <v>232</v>
      </c>
      <c r="C267" s="79" t="s">
        <v>613</v>
      </c>
      <c r="D267" s="109" t="s">
        <v>614</v>
      </c>
      <c r="E267" s="74">
        <v>25969</v>
      </c>
      <c r="F267" s="100">
        <v>2.12</v>
      </c>
      <c r="G267" s="76">
        <v>1</v>
      </c>
      <c r="H267" s="77"/>
      <c r="I267" s="77"/>
      <c r="J267" s="77"/>
      <c r="K267" s="51"/>
      <c r="L267" s="82">
        <v>1.4</v>
      </c>
      <c r="M267" s="82">
        <v>1.68</v>
      </c>
      <c r="N267" s="82">
        <v>2.23</v>
      </c>
      <c r="O267" s="83">
        <v>2.57</v>
      </c>
      <c r="P267" s="84"/>
      <c r="Q267" s="84">
        <f>(P267*$E267*$F267*$G267*$L267*$Q$11)</f>
        <v>0</v>
      </c>
      <c r="R267" s="84"/>
      <c r="S267" s="84">
        <f>(R267*$E267*$F267*$G267*$L267*$S$11)</f>
        <v>0</v>
      </c>
      <c r="T267" s="84">
        <v>10</v>
      </c>
      <c r="U267" s="84">
        <f>(T267*$E267*$F267*$G267*$L267*$U$11)</f>
        <v>963449.9</v>
      </c>
      <c r="V267" s="84"/>
      <c r="W267" s="85">
        <f>(V267*$E267*$F267*$G267*$L267*$W$11)</f>
        <v>0</v>
      </c>
      <c r="X267" s="84"/>
      <c r="Y267" s="84">
        <f>(X267*$E267*$F267*$G267*$L267*$Y$11)</f>
        <v>0</v>
      </c>
      <c r="Z267" s="84"/>
      <c r="AA267" s="84"/>
      <c r="AB267" s="84"/>
      <c r="AC267" s="84">
        <f>(AB267*$E267*$F267*$G267*$L267*$AC$11)</f>
        <v>0</v>
      </c>
      <c r="AD267" s="84"/>
      <c r="AE267" s="84"/>
      <c r="AF267" s="84"/>
      <c r="AG267" s="84">
        <f>(AF267*$E267*$F267*$G267*$L267*$AG$11)</f>
        <v>0</v>
      </c>
      <c r="AH267" s="84"/>
      <c r="AI267" s="84"/>
      <c r="AJ267" s="86"/>
      <c r="AK267" s="84">
        <f>(AJ267*$E267*$F267*$G267*$L267*$AK$11)</f>
        <v>0</v>
      </c>
      <c r="AL267" s="84"/>
      <c r="AM267" s="85">
        <f>(AL267*$E267*$F267*$G267*$L267*$AM$11)</f>
        <v>0</v>
      </c>
      <c r="AN267" s="84"/>
      <c r="AO267" s="84">
        <f>(AN267*$E267*$F267*$G267*$L267*$AO$11)</f>
        <v>0</v>
      </c>
      <c r="AP267" s="84"/>
      <c r="AQ267" s="84">
        <f>(AP267*$E267*$F267*$G267*$M267*$AQ$11)</f>
        <v>0</v>
      </c>
      <c r="AR267" s="90"/>
      <c r="AS267" s="84">
        <f>(AR267*$E267*$F267*$G267*$M267*$AS$11)</f>
        <v>0</v>
      </c>
      <c r="AT267" s="84"/>
      <c r="AU267" s="89">
        <f>(AT267*$E267*$F267*$G267*$M267*$AU$11)</f>
        <v>0</v>
      </c>
      <c r="AV267" s="84"/>
      <c r="AW267" s="84">
        <f>(AV267*$E267*$F267*$G267*$L267*$AW$11)</f>
        <v>0</v>
      </c>
      <c r="AX267" s="84"/>
      <c r="AY267" s="84">
        <f>(AX267*$E267*$F267*$G267*$L267*$AY$11)</f>
        <v>0</v>
      </c>
      <c r="AZ267" s="84"/>
      <c r="BA267" s="84">
        <f>(AZ267*$E267*$F267*$G267*$L267*$BA$11)</f>
        <v>0</v>
      </c>
      <c r="BB267" s="84"/>
      <c r="BC267" s="84">
        <f>(BB267*$E267*$F267*$G267*$L267*$BC$11)</f>
        <v>0</v>
      </c>
      <c r="BD267" s="84"/>
      <c r="BE267" s="85">
        <f>(BD267*$E267*$F267*$G267*$L267*$BE$11)</f>
        <v>0</v>
      </c>
      <c r="BF267" s="84"/>
      <c r="BG267" s="85">
        <f>(BF267*$E267*$F267*$G267*$L267*$BG$11)</f>
        <v>0</v>
      </c>
      <c r="BH267" s="84"/>
      <c r="BI267" s="84">
        <f>(BH267*$E267*$F267*$G267*$L267*$BI$11)</f>
        <v>0</v>
      </c>
      <c r="BJ267" s="84"/>
      <c r="BK267" s="84">
        <f>(BJ267*$E267*$F267*$G267*$M267*$BK$11)</f>
        <v>0</v>
      </c>
      <c r="BL267" s="84"/>
      <c r="BM267" s="84">
        <f>(BL267*$E267*$F267*$G267*$M267*$BM$11)</f>
        <v>0</v>
      </c>
      <c r="BN267" s="84"/>
      <c r="BO267" s="85">
        <f>(BN267*$E267*$F267*$G267*$M267*$BO$11)</f>
        <v>0</v>
      </c>
      <c r="BP267" s="84"/>
      <c r="BQ267" s="84">
        <f>(BP267*$E267*$F267*$G267*$M267*$BQ$11)</f>
        <v>0</v>
      </c>
      <c r="BR267" s="84"/>
      <c r="BS267" s="84">
        <f>(BR267*$E267*$F267*$G267*$M267*$BS$11)</f>
        <v>0</v>
      </c>
      <c r="BT267" s="84"/>
      <c r="BU267" s="85">
        <f>(BT267*$E267*$F267*$G267*$M267*$BU$11)</f>
        <v>0</v>
      </c>
      <c r="BV267" s="84"/>
      <c r="BW267" s="89">
        <f>(BV267*$E267*$F267*$G267*$M267*$BW$11)</f>
        <v>0</v>
      </c>
      <c r="BX267" s="84"/>
      <c r="BY267" s="84">
        <f>(BX267*$E267*$F267*$G267*$L267*$BY$11)</f>
        <v>0</v>
      </c>
      <c r="BZ267" s="84"/>
      <c r="CA267" s="84">
        <f>(BZ267*$E267*$F267*$G267*$L267*$CA$11)</f>
        <v>0</v>
      </c>
      <c r="CB267" s="84"/>
      <c r="CC267" s="84">
        <f>(CB267*$E267*$F267*$G267*$L267*$CC$11)</f>
        <v>0</v>
      </c>
      <c r="CD267" s="84"/>
      <c r="CE267" s="84">
        <f>(CD267*$E267*$F267*$G267*$M267*$CE$11)</f>
        <v>0</v>
      </c>
      <c r="CF267" s="84"/>
      <c r="CG267" s="84"/>
      <c r="CH267" s="84"/>
      <c r="CI267" s="85">
        <f>(CH267*$E267*$F267*$G267*$L267*$CI$11)</f>
        <v>0</v>
      </c>
      <c r="CJ267" s="84"/>
      <c r="CK267" s="85">
        <f>(CJ267*$E267*$F267*$G267*$L267*$CK$11)</f>
        <v>0</v>
      </c>
      <c r="CL267" s="84"/>
      <c r="CM267" s="84">
        <f>(CL267*$E267*$F267*$G267*$L267*$CM$11)</f>
        <v>0</v>
      </c>
      <c r="CN267" s="84"/>
      <c r="CO267" s="84">
        <f>(CN267*$E267*$F267*$G267*$L267*$CO$11)</f>
        <v>0</v>
      </c>
      <c r="CP267" s="84"/>
      <c r="CQ267" s="84">
        <f>(CP267*$E267*$F267*$G267*$L267*$CQ$11)</f>
        <v>0</v>
      </c>
      <c r="CR267" s="84"/>
      <c r="CS267" s="84">
        <f>(CR267*$E267*$F267*$G267*$M267*$CS$11)</f>
        <v>0</v>
      </c>
      <c r="CT267" s="84"/>
      <c r="CU267" s="84">
        <f>(CT267*$E267*$F267*$G267*$M267*$CU$11)</f>
        <v>0</v>
      </c>
      <c r="CV267" s="84"/>
      <c r="CW267" s="84">
        <f>(CV267*$E267*$F267*$G267*$M267*$CW$11)</f>
        <v>0</v>
      </c>
      <c r="CX267" s="90"/>
      <c r="CY267" s="84">
        <f>(CX267*$E267*$F267*$G267*$M267*$CY$11)</f>
        <v>0</v>
      </c>
      <c r="CZ267" s="84"/>
      <c r="DA267" s="89">
        <f t="shared" si="737"/>
        <v>0</v>
      </c>
      <c r="DB267" s="84"/>
      <c r="DC267" s="84">
        <f>(DB267*$E267*$F267*$G267*$M267*$DC$11)</f>
        <v>0</v>
      </c>
      <c r="DD267" s="91"/>
      <c r="DE267" s="84">
        <f>(DD267*$E267*$F267*$G267*$M267*$DE$11)</f>
        <v>0</v>
      </c>
      <c r="DF267" s="84"/>
      <c r="DG267" s="84">
        <f>(DF267*$E267*$F267*$G267*$M267*$DG$11)</f>
        <v>0</v>
      </c>
      <c r="DH267" s="84"/>
      <c r="DI267" s="84">
        <f>(DH267*$E267*$F267*$G267*$N267*$DI$11)</f>
        <v>0</v>
      </c>
      <c r="DJ267" s="84"/>
      <c r="DK267" s="92">
        <f>(DJ267*$E267*$F267*$G267*$O267*$DK$11)</f>
        <v>0</v>
      </c>
      <c r="DL267" s="89"/>
      <c r="DM267" s="89"/>
      <c r="DN267" s="85">
        <f t="shared" si="738"/>
        <v>10</v>
      </c>
      <c r="DO267" s="85">
        <f t="shared" si="738"/>
        <v>963449.9</v>
      </c>
    </row>
    <row r="268" spans="1:119" ht="15.75" customHeight="1" x14ac:dyDescent="0.25">
      <c r="A268" s="196">
        <v>23</v>
      </c>
      <c r="B268" s="211"/>
      <c r="C268" s="212"/>
      <c r="D268" s="214" t="s">
        <v>615</v>
      </c>
      <c r="E268" s="200">
        <v>25969</v>
      </c>
      <c r="F268" s="213">
        <v>1.31</v>
      </c>
      <c r="G268" s="209"/>
      <c r="H268" s="82"/>
      <c r="I268" s="82"/>
      <c r="J268" s="82"/>
      <c r="K268" s="208"/>
      <c r="L268" s="209">
        <v>1.4</v>
      </c>
      <c r="M268" s="209">
        <v>1.68</v>
      </c>
      <c r="N268" s="209">
        <v>2.23</v>
      </c>
      <c r="O268" s="210">
        <v>2.57</v>
      </c>
      <c r="P268" s="206">
        <f t="shared" ref="P268:CA268" si="739">SUM(P269:P274)</f>
        <v>751</v>
      </c>
      <c r="Q268" s="206">
        <f t="shared" si="739"/>
        <v>35269973.939199999</v>
      </c>
      <c r="R268" s="206">
        <f t="shared" si="739"/>
        <v>15</v>
      </c>
      <c r="S268" s="206">
        <f t="shared" si="739"/>
        <v>708662.84720000008</v>
      </c>
      <c r="T268" s="206">
        <f t="shared" si="739"/>
        <v>255</v>
      </c>
      <c r="U268" s="206">
        <f t="shared" si="739"/>
        <v>16937176.567499999</v>
      </c>
      <c r="V268" s="206">
        <f t="shared" si="739"/>
        <v>3</v>
      </c>
      <c r="W268" s="206">
        <f t="shared" si="739"/>
        <v>338116.38</v>
      </c>
      <c r="X268" s="206">
        <f t="shared" si="739"/>
        <v>3</v>
      </c>
      <c r="Y268" s="206">
        <f t="shared" si="739"/>
        <v>157787.644</v>
      </c>
      <c r="Z268" s="206">
        <f t="shared" si="739"/>
        <v>0</v>
      </c>
      <c r="AA268" s="206">
        <f t="shared" si="739"/>
        <v>0</v>
      </c>
      <c r="AB268" s="206">
        <f t="shared" si="739"/>
        <v>0</v>
      </c>
      <c r="AC268" s="206">
        <f t="shared" si="739"/>
        <v>0</v>
      </c>
      <c r="AD268" s="206">
        <f t="shared" si="739"/>
        <v>0</v>
      </c>
      <c r="AE268" s="206">
        <f t="shared" si="739"/>
        <v>0</v>
      </c>
      <c r="AF268" s="206">
        <f t="shared" si="739"/>
        <v>240</v>
      </c>
      <c r="AG268" s="206">
        <f t="shared" si="739"/>
        <v>11893698.124</v>
      </c>
      <c r="AH268" s="206">
        <f t="shared" si="739"/>
        <v>0</v>
      </c>
      <c r="AI268" s="206">
        <f t="shared" si="739"/>
        <v>0</v>
      </c>
      <c r="AJ268" s="206">
        <f t="shared" si="739"/>
        <v>10</v>
      </c>
      <c r="AK268" s="206">
        <f t="shared" si="739"/>
        <v>363929.56600000005</v>
      </c>
      <c r="AL268" s="206">
        <f t="shared" si="739"/>
        <v>600</v>
      </c>
      <c r="AM268" s="206">
        <f t="shared" si="739"/>
        <v>29174353.670000002</v>
      </c>
      <c r="AN268" s="206">
        <f t="shared" si="739"/>
        <v>595</v>
      </c>
      <c r="AO268" s="206">
        <f t="shared" si="739"/>
        <v>29854622.012599997</v>
      </c>
      <c r="AP268" s="206">
        <f t="shared" si="739"/>
        <v>117</v>
      </c>
      <c r="AQ268" s="206">
        <f t="shared" si="739"/>
        <v>7023440.7012</v>
      </c>
      <c r="AR268" s="206">
        <f t="shared" si="739"/>
        <v>2</v>
      </c>
      <c r="AS268" s="206">
        <f t="shared" si="739"/>
        <v>133763.20272</v>
      </c>
      <c r="AT268" s="206">
        <f t="shared" si="739"/>
        <v>24</v>
      </c>
      <c r="AU268" s="206">
        <f t="shared" si="739"/>
        <v>1429643.31048</v>
      </c>
      <c r="AV268" s="206">
        <f t="shared" si="739"/>
        <v>0</v>
      </c>
      <c r="AW268" s="206">
        <f t="shared" si="739"/>
        <v>0</v>
      </c>
      <c r="AX268" s="206">
        <f t="shared" si="739"/>
        <v>0</v>
      </c>
      <c r="AY268" s="206">
        <f t="shared" si="739"/>
        <v>0</v>
      </c>
      <c r="AZ268" s="206">
        <f t="shared" si="739"/>
        <v>0</v>
      </c>
      <c r="BA268" s="206">
        <f t="shared" si="739"/>
        <v>0</v>
      </c>
      <c r="BB268" s="206">
        <f t="shared" si="739"/>
        <v>0</v>
      </c>
      <c r="BC268" s="206">
        <f t="shared" si="739"/>
        <v>0</v>
      </c>
      <c r="BD268" s="206">
        <f t="shared" si="739"/>
        <v>0</v>
      </c>
      <c r="BE268" s="206">
        <f t="shared" si="739"/>
        <v>0</v>
      </c>
      <c r="BF268" s="206">
        <f t="shared" si="739"/>
        <v>0</v>
      </c>
      <c r="BG268" s="206">
        <f t="shared" si="739"/>
        <v>0</v>
      </c>
      <c r="BH268" s="206">
        <f t="shared" si="739"/>
        <v>140</v>
      </c>
      <c r="BI268" s="206">
        <f t="shared" si="739"/>
        <v>6980467.1999999993</v>
      </c>
      <c r="BJ268" s="206">
        <f t="shared" si="739"/>
        <v>636</v>
      </c>
      <c r="BK268" s="206">
        <f t="shared" si="739"/>
        <v>38551898.763840005</v>
      </c>
      <c r="BL268" s="206">
        <f t="shared" si="739"/>
        <v>355</v>
      </c>
      <c r="BM268" s="206">
        <f t="shared" si="739"/>
        <v>19765629.155999999</v>
      </c>
      <c r="BN268" s="206">
        <f t="shared" si="739"/>
        <v>0</v>
      </c>
      <c r="BO268" s="206">
        <f t="shared" si="739"/>
        <v>0</v>
      </c>
      <c r="BP268" s="206">
        <f t="shared" si="739"/>
        <v>195</v>
      </c>
      <c r="BQ268" s="206">
        <f t="shared" si="739"/>
        <v>8588592.3311999999</v>
      </c>
      <c r="BR268" s="206">
        <f t="shared" si="739"/>
        <v>26</v>
      </c>
      <c r="BS268" s="206">
        <f t="shared" si="739"/>
        <v>1226642.5987199999</v>
      </c>
      <c r="BT268" s="206">
        <f t="shared" si="739"/>
        <v>313</v>
      </c>
      <c r="BU268" s="206">
        <f t="shared" si="739"/>
        <v>20475978.949439999</v>
      </c>
      <c r="BV268" s="206">
        <f t="shared" si="739"/>
        <v>205</v>
      </c>
      <c r="BW268" s="206">
        <f t="shared" si="739"/>
        <v>13394643.998399999</v>
      </c>
      <c r="BX268" s="206">
        <f t="shared" si="739"/>
        <v>950</v>
      </c>
      <c r="BY268" s="206">
        <f t="shared" si="739"/>
        <v>44078741.840000004</v>
      </c>
      <c r="BZ268" s="206">
        <f t="shared" si="739"/>
        <v>392</v>
      </c>
      <c r="CA268" s="206">
        <f t="shared" si="739"/>
        <v>18700380.776000001</v>
      </c>
      <c r="CB268" s="206">
        <f t="shared" ref="CB268:DM268" si="740">SUM(CB269:CB274)</f>
        <v>0</v>
      </c>
      <c r="CC268" s="206">
        <f t="shared" si="740"/>
        <v>0</v>
      </c>
      <c r="CD268" s="206">
        <f t="shared" si="740"/>
        <v>519</v>
      </c>
      <c r="CE268" s="206">
        <f t="shared" si="740"/>
        <v>28866413.268000003</v>
      </c>
      <c r="CF268" s="206">
        <f t="shared" si="740"/>
        <v>0</v>
      </c>
      <c r="CG268" s="206">
        <f t="shared" si="740"/>
        <v>0</v>
      </c>
      <c r="CH268" s="206">
        <f t="shared" si="740"/>
        <v>13</v>
      </c>
      <c r="CI268" s="206">
        <f t="shared" si="740"/>
        <v>444423.0784</v>
      </c>
      <c r="CJ268" s="206">
        <f t="shared" si="740"/>
        <v>35</v>
      </c>
      <c r="CK268" s="206">
        <f t="shared" si="740"/>
        <v>1253575.568</v>
      </c>
      <c r="CL268" s="206">
        <f t="shared" si="740"/>
        <v>173</v>
      </c>
      <c r="CM268" s="206">
        <f t="shared" si="740"/>
        <v>7949370.5899999989</v>
      </c>
      <c r="CN268" s="206">
        <f t="shared" si="740"/>
        <v>391</v>
      </c>
      <c r="CO268" s="206">
        <f t="shared" si="740"/>
        <v>18045234.844000001</v>
      </c>
      <c r="CP268" s="206">
        <f t="shared" si="740"/>
        <v>258</v>
      </c>
      <c r="CQ268" s="206">
        <f t="shared" si="740"/>
        <v>11972228.380000001</v>
      </c>
      <c r="CR268" s="206">
        <f t="shared" si="740"/>
        <v>433</v>
      </c>
      <c r="CS268" s="206">
        <f t="shared" si="740"/>
        <v>23621464.7256</v>
      </c>
      <c r="CT268" s="206">
        <f t="shared" si="740"/>
        <v>200</v>
      </c>
      <c r="CU268" s="206">
        <f t="shared" si="740"/>
        <v>9273114.3959999997</v>
      </c>
      <c r="CV268" s="206">
        <f t="shared" si="740"/>
        <v>85</v>
      </c>
      <c r="CW268" s="206">
        <f t="shared" si="740"/>
        <v>4709633.9640000006</v>
      </c>
      <c r="CX268" s="206">
        <f t="shared" si="740"/>
        <v>205</v>
      </c>
      <c r="CY268" s="206">
        <f t="shared" si="740"/>
        <v>10136292.793200003</v>
      </c>
      <c r="CZ268" s="206">
        <f t="shared" si="740"/>
        <v>0</v>
      </c>
      <c r="DA268" s="206">
        <f t="shared" si="740"/>
        <v>0</v>
      </c>
      <c r="DB268" s="206">
        <f t="shared" si="740"/>
        <v>0</v>
      </c>
      <c r="DC268" s="206">
        <f t="shared" si="740"/>
        <v>0</v>
      </c>
      <c r="DD268" s="206">
        <f t="shared" si="740"/>
        <v>5</v>
      </c>
      <c r="DE268" s="206">
        <f t="shared" si="740"/>
        <v>264385.19520000002</v>
      </c>
      <c r="DF268" s="206">
        <f t="shared" si="740"/>
        <v>86</v>
      </c>
      <c r="DG268" s="206">
        <f t="shared" si="740"/>
        <v>4659025.5767999999</v>
      </c>
      <c r="DH268" s="206">
        <f t="shared" si="740"/>
        <v>20</v>
      </c>
      <c r="DI268" s="206">
        <f t="shared" si="740"/>
        <v>1174432.4436000001</v>
      </c>
      <c r="DJ268" s="206">
        <f t="shared" si="740"/>
        <v>65</v>
      </c>
      <c r="DK268" s="206">
        <f t="shared" si="740"/>
        <v>5486055.1260000002</v>
      </c>
      <c r="DL268" s="206">
        <f t="shared" si="740"/>
        <v>0</v>
      </c>
      <c r="DM268" s="206">
        <f t="shared" si="740"/>
        <v>0</v>
      </c>
      <c r="DN268" s="206">
        <f>SUM(DN269:DN274)</f>
        <v>8315</v>
      </c>
      <c r="DO268" s="206">
        <f t="shared" ref="DO268" si="741">SUM(DO269:DO274)</f>
        <v>432903793.52730006</v>
      </c>
    </row>
    <row r="269" spans="1:119" ht="15.75" customHeight="1" x14ac:dyDescent="0.25">
      <c r="A269" s="73"/>
      <c r="B269" s="78">
        <v>233</v>
      </c>
      <c r="C269" s="79" t="s">
        <v>616</v>
      </c>
      <c r="D269" s="109" t="s">
        <v>617</v>
      </c>
      <c r="E269" s="74">
        <v>25969</v>
      </c>
      <c r="F269" s="81">
        <v>0.85</v>
      </c>
      <c r="G269" s="76">
        <v>1</v>
      </c>
      <c r="H269" s="77"/>
      <c r="I269" s="77"/>
      <c r="J269" s="77"/>
      <c r="K269" s="51"/>
      <c r="L269" s="82">
        <v>1.4</v>
      </c>
      <c r="M269" s="82">
        <v>1.68</v>
      </c>
      <c r="N269" s="82">
        <v>2.23</v>
      </c>
      <c r="O269" s="83">
        <v>2.57</v>
      </c>
      <c r="P269" s="84">
        <v>50</v>
      </c>
      <c r="Q269" s="84">
        <f t="shared" ref="Q269:Q274" si="742">(P269*$E269*$F269*$G269*$L269*$Q$11)</f>
        <v>1699671.05</v>
      </c>
      <c r="R269" s="84"/>
      <c r="S269" s="84">
        <f t="shared" ref="S269:S274" si="743">(R269*$E269*$F269*$G269*$L269*$S$11)</f>
        <v>0</v>
      </c>
      <c r="T269" s="84">
        <v>1</v>
      </c>
      <c r="U269" s="84">
        <f t="shared" ref="U269:U274" si="744">(T269*$E269*$F269*$G269*$L269*$U$11)</f>
        <v>38628.88749999999</v>
      </c>
      <c r="V269" s="84"/>
      <c r="W269" s="85">
        <f t="shared" ref="W269:W274" si="745">(V269*$E269*$F269*$G269*$L269*$W$11)</f>
        <v>0</v>
      </c>
      <c r="X269" s="84"/>
      <c r="Y269" s="84">
        <f t="shared" ref="Y269:Y274" si="746">(X269*$E269*$F269*$G269*$L269*$Y$11)</f>
        <v>0</v>
      </c>
      <c r="Z269" s="84"/>
      <c r="AA269" s="84"/>
      <c r="AB269" s="84"/>
      <c r="AC269" s="84">
        <f t="shared" ref="AC269:AC274" si="747">(AB269*$E269*$F269*$G269*$L269*$AC$11)</f>
        <v>0</v>
      </c>
      <c r="AD269" s="84"/>
      <c r="AE269" s="84"/>
      <c r="AF269" s="84"/>
      <c r="AG269" s="84">
        <f t="shared" ref="AG269:AG274" si="748">(AF269*$E269*$F269*$G269*$L269*$AG$11)</f>
        <v>0</v>
      </c>
      <c r="AH269" s="84"/>
      <c r="AI269" s="84"/>
      <c r="AJ269" s="86"/>
      <c r="AK269" s="84">
        <f t="shared" ref="AK269:AK274" si="749">(AJ269*$E269*$F269*$G269*$L269*$AK$11)</f>
        <v>0</v>
      </c>
      <c r="AL269" s="84">
        <v>50</v>
      </c>
      <c r="AM269" s="85">
        <f t="shared" ref="AM269:AM274" si="750">(AL269*$E269*$F269*$G269*$L269*$AM$11)</f>
        <v>1699671.05</v>
      </c>
      <c r="AN269" s="84">
        <v>3</v>
      </c>
      <c r="AO269" s="84">
        <f t="shared" ref="AO269:AO274" si="751">(AN269*$E269*$F269*$G269*$L269*$AO$11)</f>
        <v>101980.26299999999</v>
      </c>
      <c r="AP269" s="84">
        <v>2</v>
      </c>
      <c r="AQ269" s="84">
        <f t="shared" ref="AQ269:AQ274" si="752">(AP269*$E269*$F269*$G269*$M269*$AQ$11)</f>
        <v>81584.210399999996</v>
      </c>
      <c r="AR269" s="88"/>
      <c r="AS269" s="84">
        <f t="shared" ref="AS269:AS274" si="753">(AR269*$E269*$F269*$G269*$M269*$AS$11)</f>
        <v>0</v>
      </c>
      <c r="AT269" s="84"/>
      <c r="AU269" s="89">
        <f t="shared" ref="AU269:AU274" si="754">(AT269*$E269*$F269*$G269*$M269*$AU$11)</f>
        <v>0</v>
      </c>
      <c r="AV269" s="84"/>
      <c r="AW269" s="84">
        <f t="shared" ref="AW269:AW274" si="755">(AV269*$E269*$F269*$G269*$L269*$AW$11)</f>
        <v>0</v>
      </c>
      <c r="AX269" s="84"/>
      <c r="AY269" s="84">
        <f t="shared" ref="AY269:AY274" si="756">(AX269*$E269*$F269*$G269*$L269*$AY$11)</f>
        <v>0</v>
      </c>
      <c r="AZ269" s="84"/>
      <c r="BA269" s="84">
        <f t="shared" ref="BA269:BA274" si="757">(AZ269*$E269*$F269*$G269*$L269*$BA$11)</f>
        <v>0</v>
      </c>
      <c r="BB269" s="84"/>
      <c r="BC269" s="84">
        <f t="shared" ref="BC269:BC274" si="758">(BB269*$E269*$F269*$G269*$L269*$BC$11)</f>
        <v>0</v>
      </c>
      <c r="BD269" s="84"/>
      <c r="BE269" s="85">
        <f t="shared" ref="BE269:BE274" si="759">(BD269*$E269*$F269*$G269*$L269*$BE$11)</f>
        <v>0</v>
      </c>
      <c r="BF269" s="84"/>
      <c r="BG269" s="85">
        <f t="shared" ref="BG269:BG274" si="760">(BF269*$E269*$F269*$G269*$L269*$BG$11)</f>
        <v>0</v>
      </c>
      <c r="BH269" s="84">
        <v>40</v>
      </c>
      <c r="BI269" s="84">
        <f t="shared" ref="BI269:BI274" si="761">(BH269*$E269*$F269*$G269*$L269*$BI$11)</f>
        <v>1483349.2799999998</v>
      </c>
      <c r="BJ269" s="84">
        <v>8</v>
      </c>
      <c r="BK269" s="84">
        <f t="shared" ref="BK269:BK274" si="762">(BJ269*$E269*$F269*$G269*$M269*$BK$11)</f>
        <v>326336.84159999999</v>
      </c>
      <c r="BL269" s="84"/>
      <c r="BM269" s="84">
        <f t="shared" ref="BM269:BM274" si="763">(BL269*$E269*$F269*$G269*$M269*$BM$11)</f>
        <v>0</v>
      </c>
      <c r="BN269" s="84"/>
      <c r="BO269" s="85">
        <f t="shared" ref="BO269:BO274" si="764">(BN269*$E269*$F269*$G269*$M269*$BO$11)</f>
        <v>0</v>
      </c>
      <c r="BP269" s="84">
        <v>120</v>
      </c>
      <c r="BQ269" s="84">
        <f t="shared" ref="BQ269:BQ274" si="765">(BP269*$E269*$F269*$G269*$M269*$BQ$11)</f>
        <v>4450047.84</v>
      </c>
      <c r="BR269" s="84"/>
      <c r="BS269" s="84">
        <f t="shared" ref="BS269:BS274" si="766">(BR269*$E269*$F269*$G269*$M269*$BS$11)</f>
        <v>0</v>
      </c>
      <c r="BT269" s="84">
        <v>9</v>
      </c>
      <c r="BU269" s="85">
        <f t="shared" ref="BU269:BU274" si="767">(BT269*$E269*$F269*$G269*$M269*$BU$11)</f>
        <v>400504.30559999996</v>
      </c>
      <c r="BV269" s="84"/>
      <c r="BW269" s="89">
        <f t="shared" ref="BW269:BW274" si="768">(BV269*$E269*$F269*$G269*$M269*$BW$11)</f>
        <v>0</v>
      </c>
      <c r="BX269" s="84"/>
      <c r="BY269" s="84">
        <f t="shared" ref="BY269:BY274" si="769">(BX269*$E269*$F269*$G269*$L269*$BY$11)</f>
        <v>0</v>
      </c>
      <c r="BZ269" s="84"/>
      <c r="CA269" s="84">
        <f t="shared" ref="CA269:CA274" si="770">(BZ269*$E269*$F269*$G269*$L269*$CA$11)</f>
        <v>0</v>
      </c>
      <c r="CB269" s="84"/>
      <c r="CC269" s="84">
        <f t="shared" ref="CC269:CC274" si="771">(CB269*$E269*$F269*$G269*$L269*$CC$11)</f>
        <v>0</v>
      </c>
      <c r="CD269" s="84"/>
      <c r="CE269" s="84">
        <f t="shared" ref="CE269:CE274" si="772">(CD269*$E269*$F269*$G269*$M269*$CE$11)</f>
        <v>0</v>
      </c>
      <c r="CF269" s="84"/>
      <c r="CG269" s="84"/>
      <c r="CH269" s="84"/>
      <c r="CI269" s="85">
        <f t="shared" ref="CI269:CI274" si="773">(CH269*$E269*$F269*$G269*$L269*$CI$11)</f>
        <v>0</v>
      </c>
      <c r="CJ269" s="84"/>
      <c r="CK269" s="85">
        <f t="shared" ref="CK269:CK274" si="774">(CJ269*$E269*$F269*$G269*$L269*$CK$11)</f>
        <v>0</v>
      </c>
      <c r="CL269" s="84"/>
      <c r="CM269" s="84">
        <f t="shared" ref="CM269:CM274" si="775">(CL269*$E269*$F269*$G269*$L269*$CM$11)</f>
        <v>0</v>
      </c>
      <c r="CN269" s="84"/>
      <c r="CO269" s="84">
        <f t="shared" ref="CO269:CO274" si="776">(CN269*$E269*$F269*$G269*$L269*$CO$11)</f>
        <v>0</v>
      </c>
      <c r="CP269" s="84"/>
      <c r="CQ269" s="84">
        <f t="shared" ref="CQ269:CQ274" si="777">(CP269*$E269*$F269*$G269*$L269*$CQ$11)</f>
        <v>0</v>
      </c>
      <c r="CR269" s="84">
        <v>4</v>
      </c>
      <c r="CS269" s="84">
        <f t="shared" ref="CS269:CS274" si="778">(CR269*$E269*$F269*$G269*$M269*$CS$11)</f>
        <v>148334.92799999999</v>
      </c>
      <c r="CT269" s="84">
        <v>100</v>
      </c>
      <c r="CU269" s="84">
        <f t="shared" ref="CU269:CU274" si="779">(CT269*$E269*$F269*$G269*$M269*$CU$11)</f>
        <v>3708373.1999999997</v>
      </c>
      <c r="CV269" s="84"/>
      <c r="CW269" s="84">
        <f t="shared" ref="CW269:CW274" si="780">(CV269*$E269*$F269*$G269*$M269*$CW$11)</f>
        <v>0</v>
      </c>
      <c r="CX269" s="90"/>
      <c r="CY269" s="84">
        <f t="shared" ref="CY269:CY274" si="781">(CX269*$E269*$F269*$G269*$M269*$CY$11)</f>
        <v>0</v>
      </c>
      <c r="CZ269" s="84"/>
      <c r="DA269" s="89">
        <f t="shared" ref="DA269:DA274" si="782">(CZ269*$E269*$F269*$G269*$M269*DA$11)</f>
        <v>0</v>
      </c>
      <c r="DB269" s="84"/>
      <c r="DC269" s="84">
        <f t="shared" ref="DC269:DC274" si="783">(DB269*$E269*$F269*$G269*$M269*$DC$11)</f>
        <v>0</v>
      </c>
      <c r="DD269" s="91"/>
      <c r="DE269" s="84">
        <f t="shared" ref="DE269:DE274" si="784">(DD269*$E269*$F269*$G269*$M269*$DE$11)</f>
        <v>0</v>
      </c>
      <c r="DF269" s="84"/>
      <c r="DG269" s="84">
        <f t="shared" ref="DG269:DG274" si="785">(DF269*$E269*$F269*$G269*$M269*$DG$11)</f>
        <v>0</v>
      </c>
      <c r="DH269" s="84">
        <v>10</v>
      </c>
      <c r="DI269" s="84">
        <f t="shared" ref="DI269:DI274" si="786">(DH269*$E269*$F269*$G269*$N269*$DI$11)</f>
        <v>492242.39500000002</v>
      </c>
      <c r="DJ269" s="84"/>
      <c r="DK269" s="92">
        <f t="shared" ref="DK269:DK274" si="787">(DJ269*$E269*$F269*$G269*$O269*$DK$11)</f>
        <v>0</v>
      </c>
      <c r="DL269" s="89"/>
      <c r="DM269" s="89"/>
      <c r="DN269" s="85">
        <f t="shared" ref="DN269:DO274" si="788">SUM(P269,R269,T269,V269,X269,Z269,AB269,AD269,AF269,AH269,AJ269,AL269,AR269,AV269,AX269,CB269,AN269,BB269,BD269,BF269,CP269,BH269,BJ269,AP269,BN269,AT269,CR269,BP269,CT269,BR269,BT269,BV269,CD269,BX269,BZ269,CF269,CH269,CJ269,CL269,CN269,CV269,CX269,BL269,AZ269,CZ269,DB269,DD269,DF269,DH269,DJ269,DL269)</f>
        <v>397</v>
      </c>
      <c r="DO269" s="85">
        <f t="shared" si="788"/>
        <v>14630724.251099998</v>
      </c>
    </row>
    <row r="270" spans="1:119" ht="45" customHeight="1" x14ac:dyDescent="0.25">
      <c r="A270" s="73"/>
      <c r="B270" s="78">
        <v>234</v>
      </c>
      <c r="C270" s="79" t="s">
        <v>618</v>
      </c>
      <c r="D270" s="109" t="s">
        <v>619</v>
      </c>
      <c r="E270" s="74">
        <v>25969</v>
      </c>
      <c r="F270" s="81">
        <v>2.48</v>
      </c>
      <c r="G270" s="76">
        <v>1</v>
      </c>
      <c r="H270" s="77"/>
      <c r="I270" s="77"/>
      <c r="J270" s="77"/>
      <c r="K270" s="51"/>
      <c r="L270" s="82">
        <v>1.4</v>
      </c>
      <c r="M270" s="82">
        <v>1.68</v>
      </c>
      <c r="N270" s="82">
        <v>2.23</v>
      </c>
      <c r="O270" s="83">
        <v>2.57</v>
      </c>
      <c r="P270" s="84">
        <v>1</v>
      </c>
      <c r="Q270" s="84">
        <f t="shared" si="742"/>
        <v>99180.804800000013</v>
      </c>
      <c r="R270" s="84"/>
      <c r="S270" s="84">
        <f t="shared" si="743"/>
        <v>0</v>
      </c>
      <c r="T270" s="84">
        <v>42</v>
      </c>
      <c r="U270" s="84">
        <f t="shared" si="744"/>
        <v>4733629.3199999994</v>
      </c>
      <c r="V270" s="84">
        <v>3</v>
      </c>
      <c r="W270" s="85">
        <f t="shared" si="745"/>
        <v>338116.38</v>
      </c>
      <c r="X270" s="84"/>
      <c r="Y270" s="84">
        <f t="shared" si="746"/>
        <v>0</v>
      </c>
      <c r="Z270" s="84"/>
      <c r="AA270" s="84"/>
      <c r="AB270" s="84"/>
      <c r="AC270" s="84">
        <f t="shared" si="747"/>
        <v>0</v>
      </c>
      <c r="AD270" s="84"/>
      <c r="AE270" s="84"/>
      <c r="AF270" s="84"/>
      <c r="AG270" s="84">
        <f t="shared" si="748"/>
        <v>0</v>
      </c>
      <c r="AH270" s="84"/>
      <c r="AI270" s="84"/>
      <c r="AJ270" s="86"/>
      <c r="AK270" s="84">
        <f t="shared" si="749"/>
        <v>0</v>
      </c>
      <c r="AL270" s="84"/>
      <c r="AM270" s="85">
        <f t="shared" si="750"/>
        <v>0</v>
      </c>
      <c r="AN270" s="84"/>
      <c r="AO270" s="84">
        <f t="shared" si="751"/>
        <v>0</v>
      </c>
      <c r="AP270" s="84"/>
      <c r="AQ270" s="84">
        <f t="shared" si="752"/>
        <v>0</v>
      </c>
      <c r="AR270" s="90"/>
      <c r="AS270" s="84">
        <f t="shared" si="753"/>
        <v>0</v>
      </c>
      <c r="AT270" s="84">
        <v>1</v>
      </c>
      <c r="AU270" s="89">
        <f t="shared" si="754"/>
        <v>119016.96576000001</v>
      </c>
      <c r="AV270" s="84"/>
      <c r="AW270" s="84">
        <f t="shared" si="755"/>
        <v>0</v>
      </c>
      <c r="AX270" s="84">
        <v>0</v>
      </c>
      <c r="AY270" s="84">
        <f t="shared" si="756"/>
        <v>0</v>
      </c>
      <c r="AZ270" s="84"/>
      <c r="BA270" s="84">
        <f t="shared" si="757"/>
        <v>0</v>
      </c>
      <c r="BB270" s="84"/>
      <c r="BC270" s="84">
        <f t="shared" si="758"/>
        <v>0</v>
      </c>
      <c r="BD270" s="84"/>
      <c r="BE270" s="85">
        <f t="shared" si="759"/>
        <v>0</v>
      </c>
      <c r="BF270" s="84"/>
      <c r="BG270" s="85">
        <f t="shared" si="760"/>
        <v>0</v>
      </c>
      <c r="BH270" s="84"/>
      <c r="BI270" s="84">
        <f t="shared" si="761"/>
        <v>0</v>
      </c>
      <c r="BJ270" s="84">
        <v>2</v>
      </c>
      <c r="BK270" s="84">
        <f t="shared" si="762"/>
        <v>238033.93152000001</v>
      </c>
      <c r="BL270" s="84"/>
      <c r="BM270" s="84">
        <f t="shared" si="763"/>
        <v>0</v>
      </c>
      <c r="BN270" s="84"/>
      <c r="BO270" s="85">
        <f t="shared" si="764"/>
        <v>0</v>
      </c>
      <c r="BP270" s="84"/>
      <c r="BQ270" s="84">
        <f t="shared" si="765"/>
        <v>0</v>
      </c>
      <c r="BR270" s="84"/>
      <c r="BS270" s="84">
        <f t="shared" si="766"/>
        <v>0</v>
      </c>
      <c r="BT270" s="84"/>
      <c r="BU270" s="85">
        <f t="shared" si="767"/>
        <v>0</v>
      </c>
      <c r="BV270" s="84"/>
      <c r="BW270" s="89">
        <f t="shared" si="768"/>
        <v>0</v>
      </c>
      <c r="BX270" s="84">
        <v>5</v>
      </c>
      <c r="BY270" s="84">
        <f t="shared" si="769"/>
        <v>450821.83999999997</v>
      </c>
      <c r="BZ270" s="84">
        <v>12</v>
      </c>
      <c r="CA270" s="84">
        <f t="shared" si="770"/>
        <v>1081972.416</v>
      </c>
      <c r="CB270" s="84"/>
      <c r="CC270" s="84">
        <f t="shared" si="771"/>
        <v>0</v>
      </c>
      <c r="CD270" s="84"/>
      <c r="CE270" s="84">
        <f t="shared" si="772"/>
        <v>0</v>
      </c>
      <c r="CF270" s="84"/>
      <c r="CG270" s="84"/>
      <c r="CH270" s="84"/>
      <c r="CI270" s="85">
        <f t="shared" si="773"/>
        <v>0</v>
      </c>
      <c r="CJ270" s="84"/>
      <c r="CK270" s="85">
        <f t="shared" si="774"/>
        <v>0</v>
      </c>
      <c r="CL270" s="84"/>
      <c r="CM270" s="84">
        <f t="shared" si="775"/>
        <v>0</v>
      </c>
      <c r="CN270" s="84"/>
      <c r="CO270" s="84">
        <f t="shared" si="776"/>
        <v>0</v>
      </c>
      <c r="CP270" s="84"/>
      <c r="CQ270" s="84">
        <f t="shared" si="777"/>
        <v>0</v>
      </c>
      <c r="CR270" s="84"/>
      <c r="CS270" s="84">
        <f t="shared" si="778"/>
        <v>0</v>
      </c>
      <c r="CT270" s="84"/>
      <c r="CU270" s="84">
        <f t="shared" si="779"/>
        <v>0</v>
      </c>
      <c r="CV270" s="84"/>
      <c r="CW270" s="84">
        <f t="shared" si="780"/>
        <v>0</v>
      </c>
      <c r="CX270" s="90"/>
      <c r="CY270" s="84">
        <f t="shared" si="781"/>
        <v>0</v>
      </c>
      <c r="CZ270" s="84"/>
      <c r="DA270" s="89">
        <f t="shared" si="782"/>
        <v>0</v>
      </c>
      <c r="DB270" s="84"/>
      <c r="DC270" s="84">
        <f t="shared" si="783"/>
        <v>0</v>
      </c>
      <c r="DD270" s="91"/>
      <c r="DE270" s="84">
        <f t="shared" si="784"/>
        <v>0</v>
      </c>
      <c r="DF270" s="84"/>
      <c r="DG270" s="84">
        <f t="shared" si="785"/>
        <v>0</v>
      </c>
      <c r="DH270" s="84"/>
      <c r="DI270" s="84">
        <f t="shared" si="786"/>
        <v>0</v>
      </c>
      <c r="DJ270" s="84"/>
      <c r="DK270" s="92">
        <f t="shared" si="787"/>
        <v>0</v>
      </c>
      <c r="DL270" s="89"/>
      <c r="DM270" s="89"/>
      <c r="DN270" s="85">
        <f t="shared" si="788"/>
        <v>66</v>
      </c>
      <c r="DO270" s="85">
        <f t="shared" si="788"/>
        <v>7060771.6580799995</v>
      </c>
    </row>
    <row r="271" spans="1:119" ht="45" customHeight="1" x14ac:dyDescent="0.25">
      <c r="A271" s="73"/>
      <c r="B271" s="78">
        <v>235</v>
      </c>
      <c r="C271" s="79" t="s">
        <v>620</v>
      </c>
      <c r="D271" s="109" t="s">
        <v>621</v>
      </c>
      <c r="E271" s="74">
        <v>25969</v>
      </c>
      <c r="F271" s="81">
        <v>0.91</v>
      </c>
      <c r="G271" s="76">
        <v>1</v>
      </c>
      <c r="H271" s="77"/>
      <c r="I271" s="77"/>
      <c r="J271" s="77"/>
      <c r="K271" s="51"/>
      <c r="L271" s="82">
        <v>1.4</v>
      </c>
      <c r="M271" s="82">
        <v>1.68</v>
      </c>
      <c r="N271" s="82">
        <v>2.23</v>
      </c>
      <c r="O271" s="83">
        <v>2.57</v>
      </c>
      <c r="P271" s="84">
        <v>8</v>
      </c>
      <c r="Q271" s="84">
        <f t="shared" si="742"/>
        <v>291143.65280000004</v>
      </c>
      <c r="R271" s="84">
        <v>4</v>
      </c>
      <c r="S271" s="84">
        <f t="shared" si="743"/>
        <v>145571.82640000002</v>
      </c>
      <c r="T271" s="84">
        <v>8</v>
      </c>
      <c r="U271" s="84">
        <f t="shared" si="744"/>
        <v>330845.06</v>
      </c>
      <c r="V271" s="84"/>
      <c r="W271" s="85">
        <f t="shared" si="745"/>
        <v>0</v>
      </c>
      <c r="X271" s="84">
        <v>2</v>
      </c>
      <c r="Y271" s="84">
        <f t="shared" si="746"/>
        <v>92636.616800000003</v>
      </c>
      <c r="Z271" s="84"/>
      <c r="AA271" s="84"/>
      <c r="AB271" s="84"/>
      <c r="AC271" s="84">
        <f t="shared" si="747"/>
        <v>0</v>
      </c>
      <c r="AD271" s="84"/>
      <c r="AE271" s="84"/>
      <c r="AF271" s="84">
        <v>15</v>
      </c>
      <c r="AG271" s="84">
        <f t="shared" si="748"/>
        <v>545894.34900000005</v>
      </c>
      <c r="AH271" s="84"/>
      <c r="AI271" s="84"/>
      <c r="AJ271" s="84">
        <v>10</v>
      </c>
      <c r="AK271" s="84">
        <f t="shared" si="749"/>
        <v>363929.56600000005</v>
      </c>
      <c r="AL271" s="84"/>
      <c r="AM271" s="85">
        <f t="shared" si="750"/>
        <v>0</v>
      </c>
      <c r="AN271" s="84">
        <v>1</v>
      </c>
      <c r="AO271" s="84">
        <f t="shared" si="751"/>
        <v>36392.956600000005</v>
      </c>
      <c r="AP271" s="84"/>
      <c r="AQ271" s="84">
        <f t="shared" si="752"/>
        <v>0</v>
      </c>
      <c r="AR271" s="90">
        <v>1</v>
      </c>
      <c r="AS271" s="84">
        <f t="shared" si="753"/>
        <v>55581.970079999999</v>
      </c>
      <c r="AT271" s="84"/>
      <c r="AU271" s="89">
        <f t="shared" si="754"/>
        <v>0</v>
      </c>
      <c r="AV271" s="84"/>
      <c r="AW271" s="84">
        <f t="shared" si="755"/>
        <v>0</v>
      </c>
      <c r="AX271" s="84">
        <v>0</v>
      </c>
      <c r="AY271" s="84">
        <f t="shared" si="756"/>
        <v>0</v>
      </c>
      <c r="AZ271" s="84"/>
      <c r="BA271" s="84">
        <f t="shared" si="757"/>
        <v>0</v>
      </c>
      <c r="BB271" s="84"/>
      <c r="BC271" s="84">
        <f t="shared" si="758"/>
        <v>0</v>
      </c>
      <c r="BD271" s="84"/>
      <c r="BE271" s="85">
        <f t="shared" si="759"/>
        <v>0</v>
      </c>
      <c r="BF271" s="84"/>
      <c r="BG271" s="85">
        <f t="shared" si="760"/>
        <v>0</v>
      </c>
      <c r="BH271" s="84"/>
      <c r="BI271" s="84">
        <f t="shared" si="761"/>
        <v>0</v>
      </c>
      <c r="BJ271" s="84">
        <v>1</v>
      </c>
      <c r="BK271" s="84">
        <f t="shared" si="762"/>
        <v>43671.547920000005</v>
      </c>
      <c r="BL271" s="84"/>
      <c r="BM271" s="84">
        <f t="shared" si="763"/>
        <v>0</v>
      </c>
      <c r="BN271" s="84"/>
      <c r="BO271" s="85">
        <f t="shared" si="764"/>
        <v>0</v>
      </c>
      <c r="BP271" s="84"/>
      <c r="BQ271" s="84">
        <f t="shared" si="765"/>
        <v>0</v>
      </c>
      <c r="BR271" s="84"/>
      <c r="BS271" s="84">
        <f t="shared" si="766"/>
        <v>0</v>
      </c>
      <c r="BT271" s="84">
        <v>7</v>
      </c>
      <c r="BU271" s="85">
        <f t="shared" si="767"/>
        <v>333491.82047999999</v>
      </c>
      <c r="BV271" s="84"/>
      <c r="BW271" s="89">
        <f t="shared" si="768"/>
        <v>0</v>
      </c>
      <c r="BX271" s="84"/>
      <c r="BY271" s="84">
        <f t="shared" si="769"/>
        <v>0</v>
      </c>
      <c r="BZ271" s="84"/>
      <c r="CA271" s="84">
        <f t="shared" si="770"/>
        <v>0</v>
      </c>
      <c r="CB271" s="84"/>
      <c r="CC271" s="84">
        <f t="shared" si="771"/>
        <v>0</v>
      </c>
      <c r="CD271" s="84"/>
      <c r="CE271" s="84">
        <f t="shared" si="772"/>
        <v>0</v>
      </c>
      <c r="CF271" s="84"/>
      <c r="CG271" s="84"/>
      <c r="CH271" s="84"/>
      <c r="CI271" s="85">
        <f t="shared" si="773"/>
        <v>0</v>
      </c>
      <c r="CJ271" s="84"/>
      <c r="CK271" s="85">
        <f t="shared" si="774"/>
        <v>0</v>
      </c>
      <c r="CL271" s="84"/>
      <c r="CM271" s="84">
        <f t="shared" si="775"/>
        <v>0</v>
      </c>
      <c r="CN271" s="84"/>
      <c r="CO271" s="84">
        <f t="shared" si="776"/>
        <v>0</v>
      </c>
      <c r="CP271" s="84"/>
      <c r="CQ271" s="84">
        <f t="shared" si="777"/>
        <v>0</v>
      </c>
      <c r="CR271" s="84"/>
      <c r="CS271" s="84">
        <f t="shared" si="778"/>
        <v>0</v>
      </c>
      <c r="CT271" s="84"/>
      <c r="CU271" s="84">
        <f t="shared" si="779"/>
        <v>0</v>
      </c>
      <c r="CV271" s="84"/>
      <c r="CW271" s="84">
        <f t="shared" si="780"/>
        <v>0</v>
      </c>
      <c r="CX271" s="90"/>
      <c r="CY271" s="84">
        <f t="shared" si="781"/>
        <v>0</v>
      </c>
      <c r="CZ271" s="84"/>
      <c r="DA271" s="89">
        <f t="shared" si="782"/>
        <v>0</v>
      </c>
      <c r="DB271" s="84"/>
      <c r="DC271" s="84">
        <f t="shared" si="783"/>
        <v>0</v>
      </c>
      <c r="DD271" s="91"/>
      <c r="DE271" s="84">
        <f t="shared" si="784"/>
        <v>0</v>
      </c>
      <c r="DF271" s="84"/>
      <c r="DG271" s="84">
        <f t="shared" si="785"/>
        <v>0</v>
      </c>
      <c r="DH271" s="84"/>
      <c r="DI271" s="84">
        <f t="shared" si="786"/>
        <v>0</v>
      </c>
      <c r="DJ271" s="84"/>
      <c r="DK271" s="92">
        <f t="shared" si="787"/>
        <v>0</v>
      </c>
      <c r="DL271" s="89"/>
      <c r="DM271" s="89"/>
      <c r="DN271" s="85">
        <f t="shared" si="788"/>
        <v>57</v>
      </c>
      <c r="DO271" s="85">
        <f t="shared" si="788"/>
        <v>2239159.3660800001</v>
      </c>
    </row>
    <row r="272" spans="1:119" x14ac:dyDescent="0.25">
      <c r="A272" s="73"/>
      <c r="B272" s="78">
        <v>236</v>
      </c>
      <c r="C272" s="79" t="s">
        <v>622</v>
      </c>
      <c r="D272" s="109" t="s">
        <v>623</v>
      </c>
      <c r="E272" s="74">
        <v>25969</v>
      </c>
      <c r="F272" s="81">
        <v>1.28</v>
      </c>
      <c r="G272" s="76">
        <v>1</v>
      </c>
      <c r="H272" s="76"/>
      <c r="I272" s="76"/>
      <c r="J272" s="76"/>
      <c r="K272" s="51"/>
      <c r="L272" s="82">
        <v>1.4</v>
      </c>
      <c r="M272" s="82">
        <v>1.68</v>
      </c>
      <c r="N272" s="82">
        <v>2.23</v>
      </c>
      <c r="O272" s="83">
        <v>2.57</v>
      </c>
      <c r="P272" s="84">
        <v>362</v>
      </c>
      <c r="Q272" s="84">
        <f t="shared" si="742"/>
        <v>18530813.593600001</v>
      </c>
      <c r="R272" s="84">
        <v>11</v>
      </c>
      <c r="S272" s="84">
        <f t="shared" si="743"/>
        <v>563091.02080000006</v>
      </c>
      <c r="T272" s="84">
        <v>180</v>
      </c>
      <c r="U272" s="84">
        <f t="shared" si="744"/>
        <v>10470700.800000001</v>
      </c>
      <c r="V272" s="84"/>
      <c r="W272" s="85">
        <f t="shared" si="745"/>
        <v>0</v>
      </c>
      <c r="X272" s="84">
        <v>1</v>
      </c>
      <c r="Y272" s="84">
        <f t="shared" si="746"/>
        <v>65151.02719999999</v>
      </c>
      <c r="Z272" s="84"/>
      <c r="AA272" s="84"/>
      <c r="AB272" s="84"/>
      <c r="AC272" s="84">
        <f t="shared" si="747"/>
        <v>0</v>
      </c>
      <c r="AD272" s="84"/>
      <c r="AE272" s="84"/>
      <c r="AF272" s="84">
        <v>200</v>
      </c>
      <c r="AG272" s="84">
        <f t="shared" si="748"/>
        <v>10238018.560000001</v>
      </c>
      <c r="AH272" s="84"/>
      <c r="AI272" s="84"/>
      <c r="AJ272" s="86"/>
      <c r="AK272" s="84">
        <f t="shared" si="749"/>
        <v>0</v>
      </c>
      <c r="AL272" s="84">
        <v>450</v>
      </c>
      <c r="AM272" s="85">
        <f t="shared" si="750"/>
        <v>23035541.759999998</v>
      </c>
      <c r="AN272" s="84">
        <v>512</v>
      </c>
      <c r="AO272" s="84">
        <f t="shared" si="751"/>
        <v>26209327.513599999</v>
      </c>
      <c r="AP272" s="84">
        <v>100</v>
      </c>
      <c r="AQ272" s="84">
        <f t="shared" si="752"/>
        <v>6142811.1359999999</v>
      </c>
      <c r="AR272" s="88">
        <v>1</v>
      </c>
      <c r="AS272" s="84">
        <f t="shared" si="753"/>
        <v>78181.232640000002</v>
      </c>
      <c r="AT272" s="84">
        <v>8</v>
      </c>
      <c r="AU272" s="89">
        <f t="shared" si="754"/>
        <v>491424.89088000002</v>
      </c>
      <c r="AV272" s="84"/>
      <c r="AW272" s="84">
        <f t="shared" si="755"/>
        <v>0</v>
      </c>
      <c r="AX272" s="84"/>
      <c r="AY272" s="84">
        <f t="shared" si="756"/>
        <v>0</v>
      </c>
      <c r="AZ272" s="84"/>
      <c r="BA272" s="84">
        <f t="shared" si="757"/>
        <v>0</v>
      </c>
      <c r="BB272" s="84"/>
      <c r="BC272" s="84">
        <f t="shared" si="758"/>
        <v>0</v>
      </c>
      <c r="BD272" s="84"/>
      <c r="BE272" s="85">
        <f t="shared" si="759"/>
        <v>0</v>
      </c>
      <c r="BF272" s="84"/>
      <c r="BG272" s="85">
        <f t="shared" si="760"/>
        <v>0</v>
      </c>
      <c r="BH272" s="84">
        <v>80</v>
      </c>
      <c r="BI272" s="84">
        <f t="shared" si="761"/>
        <v>4467499.0079999994</v>
      </c>
      <c r="BJ272" s="84">
        <v>500</v>
      </c>
      <c r="BK272" s="84">
        <f t="shared" si="762"/>
        <v>30714055.680000003</v>
      </c>
      <c r="BL272" s="84">
        <v>310</v>
      </c>
      <c r="BM272" s="84">
        <f t="shared" si="763"/>
        <v>17311558.655999999</v>
      </c>
      <c r="BN272" s="84"/>
      <c r="BO272" s="85">
        <f t="shared" si="764"/>
        <v>0</v>
      </c>
      <c r="BP272" s="84">
        <v>65</v>
      </c>
      <c r="BQ272" s="84">
        <f t="shared" si="765"/>
        <v>3629842.9439999997</v>
      </c>
      <c r="BR272" s="84">
        <v>14</v>
      </c>
      <c r="BS272" s="84">
        <f t="shared" si="766"/>
        <v>703631.09375999996</v>
      </c>
      <c r="BT272" s="84">
        <v>274</v>
      </c>
      <c r="BU272" s="85">
        <f t="shared" si="767"/>
        <v>18361420.922879998</v>
      </c>
      <c r="BV272" s="84">
        <v>150</v>
      </c>
      <c r="BW272" s="89">
        <f t="shared" si="768"/>
        <v>10051872.767999999</v>
      </c>
      <c r="BX272" s="84">
        <v>625</v>
      </c>
      <c r="BY272" s="84">
        <f t="shared" si="769"/>
        <v>29085280</v>
      </c>
      <c r="BZ272" s="84">
        <v>320</v>
      </c>
      <c r="CA272" s="84">
        <f t="shared" si="770"/>
        <v>14891663.359999999</v>
      </c>
      <c r="CB272" s="84"/>
      <c r="CC272" s="84">
        <f t="shared" si="771"/>
        <v>0</v>
      </c>
      <c r="CD272" s="84">
        <v>500</v>
      </c>
      <c r="CE272" s="84">
        <f t="shared" si="772"/>
        <v>27921868.800000001</v>
      </c>
      <c r="CF272" s="84"/>
      <c r="CG272" s="84"/>
      <c r="CH272" s="84">
        <v>5</v>
      </c>
      <c r="CI272" s="85">
        <f t="shared" si="773"/>
        <v>186145.79200000002</v>
      </c>
      <c r="CJ272" s="84">
        <v>25</v>
      </c>
      <c r="CK272" s="85">
        <f t="shared" si="774"/>
        <v>930728.95999999996</v>
      </c>
      <c r="CL272" s="84">
        <v>150</v>
      </c>
      <c r="CM272" s="84">
        <f t="shared" si="775"/>
        <v>6980467.1999999993</v>
      </c>
      <c r="CN272" s="84">
        <v>351</v>
      </c>
      <c r="CO272" s="84">
        <f t="shared" si="776"/>
        <v>16334293.248</v>
      </c>
      <c r="CP272" s="84">
        <v>250</v>
      </c>
      <c r="CQ272" s="84">
        <f t="shared" si="777"/>
        <v>11634112</v>
      </c>
      <c r="CR272" s="84">
        <v>344</v>
      </c>
      <c r="CS272" s="84">
        <f t="shared" si="778"/>
        <v>19210245.7344</v>
      </c>
      <c r="CT272" s="84">
        <v>85</v>
      </c>
      <c r="CU272" s="84">
        <f t="shared" si="779"/>
        <v>4746717.6960000005</v>
      </c>
      <c r="CV272" s="84">
        <v>80</v>
      </c>
      <c r="CW272" s="84">
        <f t="shared" si="780"/>
        <v>4467499.0080000004</v>
      </c>
      <c r="CX272" s="90">
        <v>180</v>
      </c>
      <c r="CY272" s="84">
        <f t="shared" si="781"/>
        <v>9046685.4912000019</v>
      </c>
      <c r="CZ272" s="84"/>
      <c r="DA272" s="89">
        <f t="shared" si="782"/>
        <v>0</v>
      </c>
      <c r="DB272" s="84"/>
      <c r="DC272" s="84">
        <f t="shared" si="783"/>
        <v>0</v>
      </c>
      <c r="DD272" s="91">
        <v>3</v>
      </c>
      <c r="DE272" s="84">
        <f t="shared" si="784"/>
        <v>167531.21280000001</v>
      </c>
      <c r="DF272" s="84">
        <v>65</v>
      </c>
      <c r="DG272" s="84">
        <f t="shared" si="785"/>
        <v>3629842.9439999997</v>
      </c>
      <c r="DH272" s="84">
        <v>4</v>
      </c>
      <c r="DI272" s="84">
        <f t="shared" si="786"/>
        <v>296503.6544</v>
      </c>
      <c r="DJ272" s="84">
        <v>55</v>
      </c>
      <c r="DK272" s="92">
        <f t="shared" si="787"/>
        <v>4698519.2319999998</v>
      </c>
      <c r="DL272" s="89"/>
      <c r="DM272" s="89"/>
      <c r="DN272" s="85">
        <f t="shared" si="788"/>
        <v>6260</v>
      </c>
      <c r="DO272" s="85">
        <f t="shared" si="788"/>
        <v>335293046.9401601</v>
      </c>
    </row>
    <row r="273" spans="1:119" ht="21.75" customHeight="1" x14ac:dyDescent="0.25">
      <c r="A273" s="73"/>
      <c r="B273" s="78">
        <v>237</v>
      </c>
      <c r="C273" s="79" t="s">
        <v>624</v>
      </c>
      <c r="D273" s="109" t="s">
        <v>625</v>
      </c>
      <c r="E273" s="74">
        <v>25969</v>
      </c>
      <c r="F273" s="81">
        <v>1.1100000000000001</v>
      </c>
      <c r="G273" s="76">
        <v>1</v>
      </c>
      <c r="H273" s="77"/>
      <c r="I273" s="77"/>
      <c r="J273" s="77"/>
      <c r="K273" s="51"/>
      <c r="L273" s="82">
        <v>1.4</v>
      </c>
      <c r="M273" s="82">
        <v>1.68</v>
      </c>
      <c r="N273" s="82">
        <v>2.23</v>
      </c>
      <c r="O273" s="83">
        <v>2.57</v>
      </c>
      <c r="P273" s="84">
        <v>330</v>
      </c>
      <c r="Q273" s="84">
        <f t="shared" si="742"/>
        <v>14649164.838000001</v>
      </c>
      <c r="R273" s="84"/>
      <c r="S273" s="84">
        <f t="shared" si="743"/>
        <v>0</v>
      </c>
      <c r="T273" s="84"/>
      <c r="U273" s="84">
        <f t="shared" si="744"/>
        <v>0</v>
      </c>
      <c r="V273" s="84"/>
      <c r="W273" s="85">
        <f t="shared" si="745"/>
        <v>0</v>
      </c>
      <c r="X273" s="84"/>
      <c r="Y273" s="84">
        <f t="shared" si="746"/>
        <v>0</v>
      </c>
      <c r="Z273" s="84"/>
      <c r="AA273" s="84"/>
      <c r="AB273" s="84"/>
      <c r="AC273" s="84">
        <f t="shared" si="747"/>
        <v>0</v>
      </c>
      <c r="AD273" s="84"/>
      <c r="AE273" s="84"/>
      <c r="AF273" s="84">
        <v>25</v>
      </c>
      <c r="AG273" s="84">
        <f t="shared" si="748"/>
        <v>1109785.2150000003</v>
      </c>
      <c r="AH273" s="84"/>
      <c r="AI273" s="84"/>
      <c r="AJ273" s="86"/>
      <c r="AK273" s="84">
        <f t="shared" si="749"/>
        <v>0</v>
      </c>
      <c r="AL273" s="84">
        <v>100</v>
      </c>
      <c r="AM273" s="85">
        <f t="shared" si="750"/>
        <v>4439140.8600000013</v>
      </c>
      <c r="AN273" s="84">
        <v>79</v>
      </c>
      <c r="AO273" s="84">
        <f t="shared" si="751"/>
        <v>3506921.2794000003</v>
      </c>
      <c r="AP273" s="84">
        <v>15</v>
      </c>
      <c r="AQ273" s="84">
        <f t="shared" si="752"/>
        <v>799045.35480000009</v>
      </c>
      <c r="AR273" s="90"/>
      <c r="AS273" s="84">
        <f t="shared" si="753"/>
        <v>0</v>
      </c>
      <c r="AT273" s="84">
        <v>12</v>
      </c>
      <c r="AU273" s="89">
        <f t="shared" si="754"/>
        <v>639236.28384000005</v>
      </c>
      <c r="AV273" s="84"/>
      <c r="AW273" s="84">
        <f t="shared" si="755"/>
        <v>0</v>
      </c>
      <c r="AX273" s="84"/>
      <c r="AY273" s="84">
        <f t="shared" si="756"/>
        <v>0</v>
      </c>
      <c r="AZ273" s="84"/>
      <c r="BA273" s="84">
        <f t="shared" si="757"/>
        <v>0</v>
      </c>
      <c r="BB273" s="84"/>
      <c r="BC273" s="84">
        <f t="shared" si="758"/>
        <v>0</v>
      </c>
      <c r="BD273" s="84"/>
      <c r="BE273" s="85">
        <f t="shared" si="759"/>
        <v>0</v>
      </c>
      <c r="BF273" s="84"/>
      <c r="BG273" s="85">
        <f t="shared" si="760"/>
        <v>0</v>
      </c>
      <c r="BH273" s="84">
        <v>10</v>
      </c>
      <c r="BI273" s="84">
        <f t="shared" si="761"/>
        <v>484269.91200000001</v>
      </c>
      <c r="BJ273" s="84">
        <v>40</v>
      </c>
      <c r="BK273" s="84">
        <f t="shared" si="762"/>
        <v>2130787.6128000002</v>
      </c>
      <c r="BL273" s="84"/>
      <c r="BM273" s="84">
        <f t="shared" si="763"/>
        <v>0</v>
      </c>
      <c r="BN273" s="84"/>
      <c r="BO273" s="85">
        <f t="shared" si="764"/>
        <v>0</v>
      </c>
      <c r="BP273" s="84">
        <v>6</v>
      </c>
      <c r="BQ273" s="84">
        <f t="shared" si="765"/>
        <v>290561.9472</v>
      </c>
      <c r="BR273" s="84">
        <v>12</v>
      </c>
      <c r="BS273" s="84">
        <f t="shared" si="766"/>
        <v>523011.50495999999</v>
      </c>
      <c r="BT273" s="84">
        <v>17</v>
      </c>
      <c r="BU273" s="85">
        <f t="shared" si="767"/>
        <v>987910.62047999993</v>
      </c>
      <c r="BV273" s="84">
        <v>35</v>
      </c>
      <c r="BW273" s="89">
        <f t="shared" si="768"/>
        <v>2033933.6304000001</v>
      </c>
      <c r="BX273" s="84"/>
      <c r="BY273" s="84">
        <f t="shared" si="769"/>
        <v>0</v>
      </c>
      <c r="BZ273" s="84"/>
      <c r="CA273" s="84">
        <f t="shared" si="770"/>
        <v>0</v>
      </c>
      <c r="CB273" s="84"/>
      <c r="CC273" s="84">
        <f t="shared" si="771"/>
        <v>0</v>
      </c>
      <c r="CD273" s="84">
        <v>15</v>
      </c>
      <c r="CE273" s="84">
        <f t="shared" si="772"/>
        <v>726404.86800000002</v>
      </c>
      <c r="CF273" s="84"/>
      <c r="CG273" s="84"/>
      <c r="CH273" s="84">
        <v>8</v>
      </c>
      <c r="CI273" s="85">
        <f t="shared" si="773"/>
        <v>258277.28640000001</v>
      </c>
      <c r="CJ273" s="84">
        <v>10</v>
      </c>
      <c r="CK273" s="85">
        <f t="shared" si="774"/>
        <v>322846.60800000001</v>
      </c>
      <c r="CL273" s="84">
        <v>15</v>
      </c>
      <c r="CM273" s="84">
        <f t="shared" si="775"/>
        <v>605337.39</v>
      </c>
      <c r="CN273" s="84">
        <v>21</v>
      </c>
      <c r="CO273" s="84">
        <f t="shared" si="776"/>
        <v>847472.34600000002</v>
      </c>
      <c r="CP273" s="84">
        <v>5</v>
      </c>
      <c r="CQ273" s="84">
        <f t="shared" si="777"/>
        <v>201779.13</v>
      </c>
      <c r="CR273" s="84">
        <v>61</v>
      </c>
      <c r="CS273" s="84">
        <f t="shared" si="778"/>
        <v>2954046.4632000001</v>
      </c>
      <c r="CT273" s="84"/>
      <c r="CU273" s="84">
        <f t="shared" si="779"/>
        <v>0</v>
      </c>
      <c r="CV273" s="84">
        <v>5</v>
      </c>
      <c r="CW273" s="84">
        <f t="shared" si="780"/>
        <v>242134.95600000001</v>
      </c>
      <c r="CX273" s="90">
        <v>25</v>
      </c>
      <c r="CY273" s="84">
        <f t="shared" si="781"/>
        <v>1089607.3020000004</v>
      </c>
      <c r="CZ273" s="84"/>
      <c r="DA273" s="89">
        <f t="shared" si="782"/>
        <v>0</v>
      </c>
      <c r="DB273" s="84"/>
      <c r="DC273" s="84">
        <f t="shared" si="783"/>
        <v>0</v>
      </c>
      <c r="DD273" s="91">
        <v>2</v>
      </c>
      <c r="DE273" s="84">
        <f t="shared" si="784"/>
        <v>96853.982400000008</v>
      </c>
      <c r="DF273" s="84">
        <v>19</v>
      </c>
      <c r="DG273" s="84">
        <f t="shared" si="785"/>
        <v>920112.83280000009</v>
      </c>
      <c r="DH273" s="84">
        <v>6</v>
      </c>
      <c r="DI273" s="84">
        <f t="shared" si="786"/>
        <v>385686.39420000004</v>
      </c>
      <c r="DJ273" s="84">
        <v>5</v>
      </c>
      <c r="DK273" s="92">
        <f t="shared" si="787"/>
        <v>370408.83150000003</v>
      </c>
      <c r="DL273" s="89"/>
      <c r="DM273" s="89"/>
      <c r="DN273" s="85">
        <f t="shared" si="788"/>
        <v>878</v>
      </c>
      <c r="DO273" s="85">
        <f t="shared" si="788"/>
        <v>40614737.449380003</v>
      </c>
    </row>
    <row r="274" spans="1:119" ht="21.75" customHeight="1" x14ac:dyDescent="0.25">
      <c r="A274" s="73"/>
      <c r="B274" s="78">
        <v>238</v>
      </c>
      <c r="C274" s="79" t="s">
        <v>626</v>
      </c>
      <c r="D274" s="109" t="s">
        <v>627</v>
      </c>
      <c r="E274" s="74">
        <v>25969</v>
      </c>
      <c r="F274" s="81">
        <v>1.25</v>
      </c>
      <c r="G274" s="76">
        <v>1</v>
      </c>
      <c r="H274" s="77"/>
      <c r="I274" s="77"/>
      <c r="J274" s="77"/>
      <c r="K274" s="51"/>
      <c r="L274" s="82">
        <v>1.4</v>
      </c>
      <c r="M274" s="82">
        <v>1.68</v>
      </c>
      <c r="N274" s="82">
        <v>2.23</v>
      </c>
      <c r="O274" s="83">
        <v>2.57</v>
      </c>
      <c r="P274" s="84"/>
      <c r="Q274" s="84">
        <f t="shared" si="742"/>
        <v>0</v>
      </c>
      <c r="R274" s="84"/>
      <c r="S274" s="84">
        <f t="shared" si="743"/>
        <v>0</v>
      </c>
      <c r="T274" s="84">
        <v>24</v>
      </c>
      <c r="U274" s="84">
        <f t="shared" si="744"/>
        <v>1363372.5</v>
      </c>
      <c r="V274" s="84"/>
      <c r="W274" s="85">
        <f t="shared" si="745"/>
        <v>0</v>
      </c>
      <c r="X274" s="84"/>
      <c r="Y274" s="84">
        <f t="shared" si="746"/>
        <v>0</v>
      </c>
      <c r="Z274" s="84"/>
      <c r="AA274" s="84"/>
      <c r="AB274" s="84"/>
      <c r="AC274" s="84">
        <f t="shared" si="747"/>
        <v>0</v>
      </c>
      <c r="AD274" s="84"/>
      <c r="AE274" s="84"/>
      <c r="AF274" s="84"/>
      <c r="AG274" s="84">
        <f t="shared" si="748"/>
        <v>0</v>
      </c>
      <c r="AH274" s="84"/>
      <c r="AI274" s="84"/>
      <c r="AJ274" s="86"/>
      <c r="AK274" s="84">
        <f t="shared" si="749"/>
        <v>0</v>
      </c>
      <c r="AL274" s="84"/>
      <c r="AM274" s="85">
        <f t="shared" si="750"/>
        <v>0</v>
      </c>
      <c r="AN274" s="84"/>
      <c r="AO274" s="84">
        <f t="shared" si="751"/>
        <v>0</v>
      </c>
      <c r="AP274" s="84"/>
      <c r="AQ274" s="84">
        <f t="shared" si="752"/>
        <v>0</v>
      </c>
      <c r="AR274" s="90"/>
      <c r="AS274" s="84">
        <f t="shared" si="753"/>
        <v>0</v>
      </c>
      <c r="AT274" s="84">
        <v>3</v>
      </c>
      <c r="AU274" s="89">
        <f t="shared" si="754"/>
        <v>179965.16999999998</v>
      </c>
      <c r="AV274" s="84"/>
      <c r="AW274" s="84">
        <f t="shared" si="755"/>
        <v>0</v>
      </c>
      <c r="AX274" s="84"/>
      <c r="AY274" s="84">
        <f t="shared" si="756"/>
        <v>0</v>
      </c>
      <c r="AZ274" s="84"/>
      <c r="BA274" s="84">
        <f t="shared" si="757"/>
        <v>0</v>
      </c>
      <c r="BB274" s="84"/>
      <c r="BC274" s="84">
        <f t="shared" si="758"/>
        <v>0</v>
      </c>
      <c r="BD274" s="84"/>
      <c r="BE274" s="85">
        <f t="shared" si="759"/>
        <v>0</v>
      </c>
      <c r="BF274" s="84"/>
      <c r="BG274" s="85">
        <f t="shared" si="760"/>
        <v>0</v>
      </c>
      <c r="BH274" s="84">
        <v>10</v>
      </c>
      <c r="BI274" s="84">
        <f t="shared" si="761"/>
        <v>545349</v>
      </c>
      <c r="BJ274" s="84">
        <v>85</v>
      </c>
      <c r="BK274" s="84">
        <f t="shared" si="762"/>
        <v>5099013.1500000004</v>
      </c>
      <c r="BL274" s="84">
        <v>45</v>
      </c>
      <c r="BM274" s="84">
        <f t="shared" si="763"/>
        <v>2454070.5</v>
      </c>
      <c r="BN274" s="84"/>
      <c r="BO274" s="85">
        <f t="shared" si="764"/>
        <v>0</v>
      </c>
      <c r="BP274" s="84">
        <v>4</v>
      </c>
      <c r="BQ274" s="84">
        <f t="shared" si="765"/>
        <v>218139.6</v>
      </c>
      <c r="BR274" s="84"/>
      <c r="BS274" s="84">
        <f t="shared" si="766"/>
        <v>0</v>
      </c>
      <c r="BT274" s="84">
        <v>6</v>
      </c>
      <c r="BU274" s="85">
        <f t="shared" si="767"/>
        <v>392651.27999999997</v>
      </c>
      <c r="BV274" s="84">
        <v>20</v>
      </c>
      <c r="BW274" s="89">
        <f t="shared" si="768"/>
        <v>1308837.5999999999</v>
      </c>
      <c r="BX274" s="84">
        <v>320</v>
      </c>
      <c r="BY274" s="84">
        <f t="shared" si="769"/>
        <v>14542640</v>
      </c>
      <c r="BZ274" s="84">
        <v>60</v>
      </c>
      <c r="CA274" s="84">
        <f t="shared" si="770"/>
        <v>2726745</v>
      </c>
      <c r="CB274" s="84"/>
      <c r="CC274" s="84">
        <f t="shared" si="771"/>
        <v>0</v>
      </c>
      <c r="CD274" s="84">
        <v>4</v>
      </c>
      <c r="CE274" s="84">
        <f t="shared" si="772"/>
        <v>218139.6</v>
      </c>
      <c r="CF274" s="84"/>
      <c r="CG274" s="84"/>
      <c r="CH274" s="84"/>
      <c r="CI274" s="85">
        <f t="shared" si="773"/>
        <v>0</v>
      </c>
      <c r="CJ274" s="84"/>
      <c r="CK274" s="85">
        <f t="shared" si="774"/>
        <v>0</v>
      </c>
      <c r="CL274" s="84">
        <v>8</v>
      </c>
      <c r="CM274" s="84">
        <f t="shared" si="775"/>
        <v>363566</v>
      </c>
      <c r="CN274" s="84">
        <v>19</v>
      </c>
      <c r="CO274" s="84">
        <f t="shared" si="776"/>
        <v>863469.25</v>
      </c>
      <c r="CP274" s="84">
        <v>3</v>
      </c>
      <c r="CQ274" s="84">
        <f t="shared" si="777"/>
        <v>136337.25</v>
      </c>
      <c r="CR274" s="84">
        <v>24</v>
      </c>
      <c r="CS274" s="84">
        <f t="shared" si="778"/>
        <v>1308837.5999999999</v>
      </c>
      <c r="CT274" s="84">
        <v>15</v>
      </c>
      <c r="CU274" s="84">
        <f t="shared" si="779"/>
        <v>818023.5</v>
      </c>
      <c r="CV274" s="84"/>
      <c r="CW274" s="84">
        <f t="shared" si="780"/>
        <v>0</v>
      </c>
      <c r="CX274" s="90"/>
      <c r="CY274" s="84">
        <f t="shared" si="781"/>
        <v>0</v>
      </c>
      <c r="CZ274" s="84"/>
      <c r="DA274" s="89">
        <f t="shared" si="782"/>
        <v>0</v>
      </c>
      <c r="DB274" s="84"/>
      <c r="DC274" s="84">
        <f t="shared" si="783"/>
        <v>0</v>
      </c>
      <c r="DD274" s="91"/>
      <c r="DE274" s="84">
        <f t="shared" si="784"/>
        <v>0</v>
      </c>
      <c r="DF274" s="84">
        <v>2</v>
      </c>
      <c r="DG274" s="84">
        <f t="shared" si="785"/>
        <v>109069.8</v>
      </c>
      <c r="DH274" s="84"/>
      <c r="DI274" s="84">
        <f t="shared" si="786"/>
        <v>0</v>
      </c>
      <c r="DJ274" s="84">
        <v>5</v>
      </c>
      <c r="DK274" s="92">
        <f t="shared" si="787"/>
        <v>417127.0625</v>
      </c>
      <c r="DL274" s="89"/>
      <c r="DM274" s="89"/>
      <c r="DN274" s="85">
        <f t="shared" si="788"/>
        <v>657</v>
      </c>
      <c r="DO274" s="85">
        <f t="shared" si="788"/>
        <v>33065353.862500001</v>
      </c>
    </row>
    <row r="275" spans="1:119" ht="15.75" customHeight="1" x14ac:dyDescent="0.25">
      <c r="A275" s="196">
        <v>24</v>
      </c>
      <c r="B275" s="211"/>
      <c r="C275" s="212"/>
      <c r="D275" s="214" t="s">
        <v>628</v>
      </c>
      <c r="E275" s="200">
        <v>25969</v>
      </c>
      <c r="F275" s="213">
        <v>1.44</v>
      </c>
      <c r="G275" s="209"/>
      <c r="H275" s="82"/>
      <c r="I275" s="82"/>
      <c r="J275" s="82"/>
      <c r="K275" s="208"/>
      <c r="L275" s="209">
        <v>1.4</v>
      </c>
      <c r="M275" s="209">
        <v>1.68</v>
      </c>
      <c r="N275" s="209">
        <v>2.23</v>
      </c>
      <c r="O275" s="210">
        <v>2.57</v>
      </c>
      <c r="P275" s="206">
        <f t="shared" ref="P275:CA275" si="789">SUM(P276:P279)</f>
        <v>530</v>
      </c>
      <c r="Q275" s="206">
        <f t="shared" si="789"/>
        <v>35330762.174400002</v>
      </c>
      <c r="R275" s="206">
        <f t="shared" si="789"/>
        <v>14</v>
      </c>
      <c r="S275" s="206">
        <f t="shared" si="789"/>
        <v>903025.23080000002</v>
      </c>
      <c r="T275" s="206">
        <f t="shared" si="789"/>
        <v>46</v>
      </c>
      <c r="U275" s="206">
        <f t="shared" si="789"/>
        <v>3514774.3049999988</v>
      </c>
      <c r="V275" s="206">
        <f t="shared" si="789"/>
        <v>0</v>
      </c>
      <c r="W275" s="206">
        <f t="shared" si="789"/>
        <v>0</v>
      </c>
      <c r="X275" s="206">
        <f t="shared" si="789"/>
        <v>0</v>
      </c>
      <c r="Y275" s="206">
        <f t="shared" si="789"/>
        <v>0</v>
      </c>
      <c r="Z275" s="206">
        <f t="shared" si="789"/>
        <v>0</v>
      </c>
      <c r="AA275" s="206">
        <f t="shared" si="789"/>
        <v>0</v>
      </c>
      <c r="AB275" s="206">
        <f t="shared" si="789"/>
        <v>0</v>
      </c>
      <c r="AC275" s="206">
        <f t="shared" si="789"/>
        <v>0</v>
      </c>
      <c r="AD275" s="206">
        <f t="shared" si="789"/>
        <v>0</v>
      </c>
      <c r="AE275" s="206">
        <f t="shared" si="789"/>
        <v>0</v>
      </c>
      <c r="AF275" s="206">
        <f t="shared" si="789"/>
        <v>18</v>
      </c>
      <c r="AG275" s="206">
        <f t="shared" si="789"/>
        <v>1055395.7413999999</v>
      </c>
      <c r="AH275" s="206">
        <f t="shared" si="789"/>
        <v>0</v>
      </c>
      <c r="AI275" s="206">
        <f t="shared" si="789"/>
        <v>0</v>
      </c>
      <c r="AJ275" s="206">
        <f t="shared" si="789"/>
        <v>0</v>
      </c>
      <c r="AK275" s="206">
        <f t="shared" si="789"/>
        <v>0</v>
      </c>
      <c r="AL275" s="206">
        <f t="shared" si="789"/>
        <v>29</v>
      </c>
      <c r="AM275" s="206">
        <f t="shared" si="789"/>
        <v>1862839.4708</v>
      </c>
      <c r="AN275" s="206">
        <f t="shared" si="789"/>
        <v>4</v>
      </c>
      <c r="AO275" s="206">
        <f t="shared" si="789"/>
        <v>139173.06479999999</v>
      </c>
      <c r="AP275" s="206">
        <f t="shared" si="789"/>
        <v>0</v>
      </c>
      <c r="AQ275" s="206">
        <f t="shared" si="789"/>
        <v>0</v>
      </c>
      <c r="AR275" s="206">
        <f t="shared" si="789"/>
        <v>0</v>
      </c>
      <c r="AS275" s="206">
        <f t="shared" si="789"/>
        <v>0</v>
      </c>
      <c r="AT275" s="206">
        <f t="shared" si="789"/>
        <v>4</v>
      </c>
      <c r="AU275" s="206">
        <f t="shared" si="789"/>
        <v>287464.36488000001</v>
      </c>
      <c r="AV275" s="206">
        <f t="shared" si="789"/>
        <v>0</v>
      </c>
      <c r="AW275" s="206">
        <f t="shared" si="789"/>
        <v>0</v>
      </c>
      <c r="AX275" s="206">
        <f t="shared" si="789"/>
        <v>0</v>
      </c>
      <c r="AY275" s="206">
        <f t="shared" si="789"/>
        <v>0</v>
      </c>
      <c r="AZ275" s="206">
        <f t="shared" si="789"/>
        <v>0</v>
      </c>
      <c r="BA275" s="206">
        <f t="shared" si="789"/>
        <v>0</v>
      </c>
      <c r="BB275" s="206">
        <f t="shared" si="789"/>
        <v>0</v>
      </c>
      <c r="BC275" s="206">
        <f t="shared" si="789"/>
        <v>0</v>
      </c>
      <c r="BD275" s="206">
        <f t="shared" si="789"/>
        <v>0</v>
      </c>
      <c r="BE275" s="206">
        <f t="shared" si="789"/>
        <v>0</v>
      </c>
      <c r="BF275" s="206">
        <f t="shared" si="789"/>
        <v>0</v>
      </c>
      <c r="BG275" s="206">
        <f t="shared" si="789"/>
        <v>0</v>
      </c>
      <c r="BH275" s="206">
        <f t="shared" si="789"/>
        <v>7</v>
      </c>
      <c r="BI275" s="206">
        <f t="shared" si="789"/>
        <v>510010.38479999994</v>
      </c>
      <c r="BJ275" s="206">
        <f t="shared" si="789"/>
        <v>15</v>
      </c>
      <c r="BK275" s="206">
        <f t="shared" si="789"/>
        <v>1102826.5617600002</v>
      </c>
      <c r="BL275" s="206">
        <f t="shared" si="789"/>
        <v>32</v>
      </c>
      <c r="BM275" s="206">
        <f t="shared" si="789"/>
        <v>2331476.0447999998</v>
      </c>
      <c r="BN275" s="206">
        <f t="shared" si="789"/>
        <v>0</v>
      </c>
      <c r="BO275" s="206">
        <f t="shared" si="789"/>
        <v>0</v>
      </c>
      <c r="BP275" s="206">
        <f t="shared" si="789"/>
        <v>11</v>
      </c>
      <c r="BQ275" s="206">
        <f t="shared" si="789"/>
        <v>801444.89039999992</v>
      </c>
      <c r="BR275" s="206">
        <f t="shared" si="789"/>
        <v>11</v>
      </c>
      <c r="BS275" s="206">
        <f t="shared" si="789"/>
        <v>713447.37575999997</v>
      </c>
      <c r="BT275" s="206">
        <f t="shared" si="789"/>
        <v>18</v>
      </c>
      <c r="BU275" s="206">
        <f t="shared" si="789"/>
        <v>1465374.5769599997</v>
      </c>
      <c r="BV275" s="206">
        <f t="shared" si="789"/>
        <v>20</v>
      </c>
      <c r="BW275" s="206">
        <f t="shared" si="789"/>
        <v>1748607.0336</v>
      </c>
      <c r="BX275" s="206">
        <f t="shared" si="789"/>
        <v>0</v>
      </c>
      <c r="BY275" s="206">
        <f t="shared" si="789"/>
        <v>0</v>
      </c>
      <c r="BZ275" s="206">
        <f t="shared" si="789"/>
        <v>25</v>
      </c>
      <c r="CA275" s="206">
        <f t="shared" si="789"/>
        <v>1517888.0499999998</v>
      </c>
      <c r="CB275" s="206">
        <f t="shared" ref="CB275:DM275" si="790">SUM(CB276:CB279)</f>
        <v>0</v>
      </c>
      <c r="CC275" s="206">
        <f t="shared" si="790"/>
        <v>0</v>
      </c>
      <c r="CD275" s="206">
        <f t="shared" si="790"/>
        <v>9</v>
      </c>
      <c r="CE275" s="206">
        <f t="shared" si="790"/>
        <v>585922.9656</v>
      </c>
      <c r="CF275" s="206">
        <f t="shared" si="790"/>
        <v>0</v>
      </c>
      <c r="CG275" s="206">
        <f t="shared" si="790"/>
        <v>0</v>
      </c>
      <c r="CH275" s="206">
        <f t="shared" si="790"/>
        <v>3</v>
      </c>
      <c r="CI275" s="206">
        <f t="shared" si="790"/>
        <v>145717.25279999999</v>
      </c>
      <c r="CJ275" s="206">
        <f t="shared" si="790"/>
        <v>2</v>
      </c>
      <c r="CK275" s="206">
        <f t="shared" si="790"/>
        <v>97144.835199999987</v>
      </c>
      <c r="CL275" s="206">
        <f t="shared" si="790"/>
        <v>5</v>
      </c>
      <c r="CM275" s="206">
        <f t="shared" si="790"/>
        <v>303577.61</v>
      </c>
      <c r="CN275" s="206">
        <f t="shared" si="790"/>
        <v>69</v>
      </c>
      <c r="CO275" s="206">
        <f t="shared" si="790"/>
        <v>4189371.0179999992</v>
      </c>
      <c r="CP275" s="206">
        <f t="shared" si="790"/>
        <v>20</v>
      </c>
      <c r="CQ275" s="206">
        <f t="shared" si="790"/>
        <v>1214310.44</v>
      </c>
      <c r="CR275" s="206">
        <f t="shared" si="790"/>
        <v>51</v>
      </c>
      <c r="CS275" s="206">
        <f t="shared" si="790"/>
        <v>3511175.0015999996</v>
      </c>
      <c r="CT275" s="206">
        <f t="shared" si="790"/>
        <v>0</v>
      </c>
      <c r="CU275" s="206">
        <f t="shared" si="790"/>
        <v>0</v>
      </c>
      <c r="CV275" s="206">
        <f t="shared" si="790"/>
        <v>0</v>
      </c>
      <c r="CW275" s="206">
        <f t="shared" si="790"/>
        <v>0</v>
      </c>
      <c r="CX275" s="206">
        <f t="shared" si="790"/>
        <v>100</v>
      </c>
      <c r="CY275" s="206">
        <f t="shared" si="790"/>
        <v>6578872.1963999998</v>
      </c>
      <c r="CZ275" s="206">
        <f t="shared" si="790"/>
        <v>0</v>
      </c>
      <c r="DA275" s="206">
        <f t="shared" si="790"/>
        <v>0</v>
      </c>
      <c r="DB275" s="206">
        <f t="shared" si="790"/>
        <v>0</v>
      </c>
      <c r="DC275" s="206">
        <f t="shared" si="790"/>
        <v>0</v>
      </c>
      <c r="DD275" s="206">
        <f t="shared" si="790"/>
        <v>1</v>
      </c>
      <c r="DE275" s="206">
        <f t="shared" si="790"/>
        <v>72858.626399999994</v>
      </c>
      <c r="DF275" s="206">
        <f t="shared" si="790"/>
        <v>21</v>
      </c>
      <c r="DG275" s="206">
        <f t="shared" si="790"/>
        <v>1534830.2256</v>
      </c>
      <c r="DH275" s="206">
        <f t="shared" si="790"/>
        <v>5</v>
      </c>
      <c r="DI275" s="206">
        <f t="shared" si="790"/>
        <v>483555.76449999999</v>
      </c>
      <c r="DJ275" s="206">
        <f t="shared" si="790"/>
        <v>4</v>
      </c>
      <c r="DK275" s="206">
        <f t="shared" si="790"/>
        <v>392433.14039999997</v>
      </c>
      <c r="DL275" s="206">
        <f t="shared" si="790"/>
        <v>0</v>
      </c>
      <c r="DM275" s="206">
        <f t="shared" si="790"/>
        <v>0</v>
      </c>
      <c r="DN275" s="206">
        <f>SUM(DN276:DN279)</f>
        <v>1074</v>
      </c>
      <c r="DO275" s="206">
        <f t="shared" ref="DO275" si="791">SUM(DO276:DO279)</f>
        <v>72394278.346659988</v>
      </c>
    </row>
    <row r="276" spans="1:119" ht="18.75" x14ac:dyDescent="0.25">
      <c r="A276" s="73"/>
      <c r="B276" s="78">
        <v>239</v>
      </c>
      <c r="C276" s="79" t="s">
        <v>629</v>
      </c>
      <c r="D276" s="109" t="s">
        <v>630</v>
      </c>
      <c r="E276" s="74">
        <v>25969</v>
      </c>
      <c r="F276" s="81">
        <v>1.78</v>
      </c>
      <c r="G276" s="76">
        <v>1</v>
      </c>
      <c r="H276" s="140"/>
      <c r="I276" s="140"/>
      <c r="J276" s="140"/>
      <c r="K276" s="51"/>
      <c r="L276" s="82">
        <v>1.4</v>
      </c>
      <c r="M276" s="82">
        <v>1.68</v>
      </c>
      <c r="N276" s="82">
        <v>2.23</v>
      </c>
      <c r="O276" s="83">
        <v>2.57</v>
      </c>
      <c r="P276" s="84">
        <v>74</v>
      </c>
      <c r="Q276" s="84">
        <f>(P276*$E276*$F276*$G276*$L276*$Q$11)</f>
        <v>5267780.4872000003</v>
      </c>
      <c r="R276" s="84"/>
      <c r="S276" s="84">
        <f>(R276*$E276*$F276*$G276*$L276*$S$11)</f>
        <v>0</v>
      </c>
      <c r="T276" s="84">
        <v>12</v>
      </c>
      <c r="U276" s="84">
        <f>(T276*$E276*$F276*$G276*$L276*$U$11)</f>
        <v>970721.21999999986</v>
      </c>
      <c r="V276" s="84"/>
      <c r="W276" s="85">
        <f>(V276*$E276*$F276*$G276*$L276*$W$11)</f>
        <v>0</v>
      </c>
      <c r="X276" s="84"/>
      <c r="Y276" s="84">
        <f>(X276*$E276*$F276*$G276*$L276*$Y$11)</f>
        <v>0</v>
      </c>
      <c r="Z276" s="84"/>
      <c r="AA276" s="84"/>
      <c r="AB276" s="84"/>
      <c r="AC276" s="84">
        <f>(AB276*$E276*$F276*$G276*$L276*$AC$11)</f>
        <v>0</v>
      </c>
      <c r="AD276" s="84"/>
      <c r="AE276" s="84"/>
      <c r="AF276" s="84">
        <v>3</v>
      </c>
      <c r="AG276" s="84">
        <f>(AF276*$E276*$F276*$G276*$L276*$AG$11)</f>
        <v>213558.6684</v>
      </c>
      <c r="AH276" s="84"/>
      <c r="AI276" s="84"/>
      <c r="AJ276" s="86"/>
      <c r="AK276" s="84">
        <f>(AJ276*$E276*$F276*$G276*$L276*$AK$11)</f>
        <v>0</v>
      </c>
      <c r="AL276" s="84">
        <v>5</v>
      </c>
      <c r="AM276" s="85">
        <f>(AL276*$E276*$F276*$G276*$L276*$AM$11)</f>
        <v>355931.114</v>
      </c>
      <c r="AN276" s="84"/>
      <c r="AO276" s="84">
        <f>(AN276*$E276*$F276*$G276*$L276*$AO$11)</f>
        <v>0</v>
      </c>
      <c r="AP276" s="84"/>
      <c r="AQ276" s="84">
        <f>(AP276*$E276*$F276*$G276*$M276*$AQ$11)</f>
        <v>0</v>
      </c>
      <c r="AR276" s="90"/>
      <c r="AS276" s="84">
        <f>(AR276*$E276*$F276*$G276*$M276*$AS$11)</f>
        <v>0</v>
      </c>
      <c r="AT276" s="84">
        <v>1</v>
      </c>
      <c r="AU276" s="89">
        <f>(AT276*$E276*$F276*$G276*$M276*$AU$11)</f>
        <v>85423.46736000001</v>
      </c>
      <c r="AV276" s="84"/>
      <c r="AW276" s="84">
        <f>(AV276*$E276*$F276*$G276*$L276*$AW$11)</f>
        <v>0</v>
      </c>
      <c r="AX276" s="84"/>
      <c r="AY276" s="84">
        <f>(AX276*$E276*$F276*$G276*$L276*$AY$11)</f>
        <v>0</v>
      </c>
      <c r="AZ276" s="84"/>
      <c r="BA276" s="84">
        <f>(AZ276*$E276*$F276*$G276*$L276*$BA$11)</f>
        <v>0</v>
      </c>
      <c r="BB276" s="84"/>
      <c r="BC276" s="84">
        <f>(BB276*$E276*$F276*$G276*$L276*$BC$11)</f>
        <v>0</v>
      </c>
      <c r="BD276" s="84"/>
      <c r="BE276" s="85">
        <f>(BD276*$E276*$F276*$G276*$L276*$BE$11)</f>
        <v>0</v>
      </c>
      <c r="BF276" s="84"/>
      <c r="BG276" s="85">
        <f>(BF276*$E276*$F276*$G276*$L276*$BG$11)</f>
        <v>0</v>
      </c>
      <c r="BH276" s="84"/>
      <c r="BI276" s="84">
        <f>(BH276*$E276*$F276*$G276*$L276*$BI$11)</f>
        <v>0</v>
      </c>
      <c r="BJ276" s="84">
        <v>3</v>
      </c>
      <c r="BK276" s="84">
        <f>(BJ276*$E276*$F276*$G276*$M276*$BK$11)</f>
        <v>256270.40208</v>
      </c>
      <c r="BL276" s="84"/>
      <c r="BM276" s="84">
        <f>(BL276*$E276*$F276*$G276*$M276*$BM$11)</f>
        <v>0</v>
      </c>
      <c r="BN276" s="84"/>
      <c r="BO276" s="85">
        <f>(BN276*$E276*$F276*$G276*$M276*$BO$11)</f>
        <v>0</v>
      </c>
      <c r="BP276" s="84"/>
      <c r="BQ276" s="84">
        <f>(BP276*$E276*$F276*$G276*$M276*$BQ$11)</f>
        <v>0</v>
      </c>
      <c r="BR276" s="84"/>
      <c r="BS276" s="84">
        <f>(BR276*$E276*$F276*$G276*$M276*$BS$11)</f>
        <v>0</v>
      </c>
      <c r="BT276" s="84">
        <v>3</v>
      </c>
      <c r="BU276" s="85">
        <f>(BT276*$E276*$F276*$G276*$M276*$BU$11)</f>
        <v>279567.71135999996</v>
      </c>
      <c r="BV276" s="84"/>
      <c r="BW276" s="89">
        <f>(BV276*$E276*$F276*$G276*$M276*$BW$11)</f>
        <v>0</v>
      </c>
      <c r="BX276" s="84"/>
      <c r="BY276" s="84">
        <f>(BX276*$E276*$F276*$G276*$L276*$BY$11)</f>
        <v>0</v>
      </c>
      <c r="BZ276" s="84"/>
      <c r="CA276" s="84">
        <f>(BZ276*$E276*$F276*$G276*$L276*$CA$11)</f>
        <v>0</v>
      </c>
      <c r="CB276" s="84"/>
      <c r="CC276" s="84">
        <f>(CB276*$E276*$F276*$G276*$L276*$CC$11)</f>
        <v>0</v>
      </c>
      <c r="CD276" s="84"/>
      <c r="CE276" s="84">
        <f>(CD276*$E276*$F276*$G276*$M276*$CE$11)</f>
        <v>0</v>
      </c>
      <c r="CF276" s="84"/>
      <c r="CG276" s="84"/>
      <c r="CH276" s="84"/>
      <c r="CI276" s="85">
        <f>(CH276*$E276*$F276*$G276*$L276*$CI$11)</f>
        <v>0</v>
      </c>
      <c r="CJ276" s="84"/>
      <c r="CK276" s="85">
        <f>(CJ276*$E276*$F276*$G276*$L276*$CK$11)</f>
        <v>0</v>
      </c>
      <c r="CL276" s="84"/>
      <c r="CM276" s="84">
        <f>(CL276*$E276*$F276*$G276*$L276*$CM$11)</f>
        <v>0</v>
      </c>
      <c r="CN276" s="84"/>
      <c r="CO276" s="84">
        <f>(CN276*$E276*$F276*$G276*$L276*$CO$11)</f>
        <v>0</v>
      </c>
      <c r="CP276" s="84"/>
      <c r="CQ276" s="84">
        <f>(CP276*$E276*$F276*$G276*$L276*$CQ$11)</f>
        <v>0</v>
      </c>
      <c r="CR276" s="84">
        <v>1</v>
      </c>
      <c r="CS276" s="84">
        <f>(CR276*$E276*$F276*$G276*$M276*$CS$11)</f>
        <v>77657.6976</v>
      </c>
      <c r="CT276" s="84"/>
      <c r="CU276" s="84">
        <f>(CT276*$E276*$F276*$G276*$M276*$CU$11)</f>
        <v>0</v>
      </c>
      <c r="CV276" s="84"/>
      <c r="CW276" s="84">
        <f>(CV276*$E276*$F276*$G276*$M276*$CW$11)</f>
        <v>0</v>
      </c>
      <c r="CX276" s="90">
        <v>5</v>
      </c>
      <c r="CY276" s="84">
        <f>(CX276*$E276*$F276*$G276*$M276*$CY$11)</f>
        <v>349459.63920000003</v>
      </c>
      <c r="CZ276" s="84"/>
      <c r="DA276" s="89">
        <f t="shared" ref="DA276:DA279" si="792">(CZ276*$E276*$F276*$G276*$M276*DA$11)</f>
        <v>0</v>
      </c>
      <c r="DB276" s="84"/>
      <c r="DC276" s="84">
        <f>(DB276*$E276*$F276*$G276*$M276*$DC$11)</f>
        <v>0</v>
      </c>
      <c r="DD276" s="91"/>
      <c r="DE276" s="84">
        <f>(DD276*$E276*$F276*$G276*$M276*$DE$11)</f>
        <v>0</v>
      </c>
      <c r="DF276" s="84">
        <v>1</v>
      </c>
      <c r="DG276" s="84">
        <f>(DF276*$E276*$F276*$G276*$M276*$DG$11)</f>
        <v>77657.6976</v>
      </c>
      <c r="DH276" s="84"/>
      <c r="DI276" s="84">
        <f>(DH276*$E276*$F276*$G276*$N276*$DI$11)</f>
        <v>0</v>
      </c>
      <c r="DJ276" s="84"/>
      <c r="DK276" s="92">
        <f>(DJ276*$E276*$F276*$G276*$O276*$DK$11)</f>
        <v>0</v>
      </c>
      <c r="DL276" s="89"/>
      <c r="DM276" s="89"/>
      <c r="DN276" s="85">
        <f t="shared" ref="DN276:DO279" si="793">SUM(P276,R276,T276,V276,X276,Z276,AB276,AD276,AF276,AH276,AJ276,AL276,AR276,AV276,AX276,CB276,AN276,BB276,BD276,BF276,CP276,BH276,BJ276,AP276,BN276,AT276,CR276,BP276,CT276,BR276,BT276,BV276,CD276,BX276,BZ276,CF276,CH276,CJ276,CL276,CN276,CV276,CX276,BL276,AZ276,CZ276,DB276,DD276,DF276,DH276,DJ276,DL276)</f>
        <v>108</v>
      </c>
      <c r="DO276" s="85">
        <f t="shared" si="793"/>
        <v>7934028.1047999999</v>
      </c>
    </row>
    <row r="277" spans="1:119" s="5" customFormat="1" x14ac:dyDescent="0.25">
      <c r="A277" s="73"/>
      <c r="B277" s="78">
        <v>240</v>
      </c>
      <c r="C277" s="79" t="s">
        <v>631</v>
      </c>
      <c r="D277" s="109" t="s">
        <v>632</v>
      </c>
      <c r="E277" s="74">
        <v>25969</v>
      </c>
      <c r="F277" s="81">
        <v>1.67</v>
      </c>
      <c r="G277" s="76">
        <v>1</v>
      </c>
      <c r="H277" s="77"/>
      <c r="I277" s="77"/>
      <c r="J277" s="77"/>
      <c r="K277" s="51"/>
      <c r="L277" s="82">
        <v>1.4</v>
      </c>
      <c r="M277" s="82">
        <v>1.68</v>
      </c>
      <c r="N277" s="82">
        <v>2.23</v>
      </c>
      <c r="O277" s="83">
        <v>2.57</v>
      </c>
      <c r="P277" s="84">
        <v>442</v>
      </c>
      <c r="Q277" s="84">
        <f>(P277*$E277*$F277*$G277*$L277*$Q$11)</f>
        <v>29519886.796400003</v>
      </c>
      <c r="R277" s="84">
        <v>13</v>
      </c>
      <c r="S277" s="84">
        <f>(R277*$E277*$F277*$G277*$L277*$S$11)</f>
        <v>868231.96460000006</v>
      </c>
      <c r="T277" s="84">
        <v>33</v>
      </c>
      <c r="U277" s="84">
        <f>(T277*$E277*$F277*$G277*$L277*$U$11)</f>
        <v>2504515.2824999993</v>
      </c>
      <c r="V277" s="84"/>
      <c r="W277" s="85">
        <f>(V277*$E277*$F277*$G277*$L277*$W$11)</f>
        <v>0</v>
      </c>
      <c r="X277" s="84"/>
      <c r="Y277" s="84">
        <f>(X277*$E277*$F277*$G277*$L277*$Y$11)</f>
        <v>0</v>
      </c>
      <c r="Z277" s="84"/>
      <c r="AA277" s="84"/>
      <c r="AB277" s="84"/>
      <c r="AC277" s="84">
        <f>(AB277*$E277*$F277*$G277*$L277*$AC$11)</f>
        <v>0</v>
      </c>
      <c r="AD277" s="84"/>
      <c r="AE277" s="84"/>
      <c r="AF277" s="84">
        <v>10</v>
      </c>
      <c r="AG277" s="84">
        <f>(AF277*$E277*$F277*$G277*$L277*$AG$11)</f>
        <v>667870.74199999997</v>
      </c>
      <c r="AH277" s="84"/>
      <c r="AI277" s="84"/>
      <c r="AJ277" s="86"/>
      <c r="AK277" s="84">
        <f>(AJ277*$E277*$F277*$G277*$L277*$AK$11)</f>
        <v>0</v>
      </c>
      <c r="AL277" s="84">
        <v>21</v>
      </c>
      <c r="AM277" s="85">
        <f>(AL277*$E277*$F277*$G277*$L277*$AM$11)</f>
        <v>1402528.5581999999</v>
      </c>
      <c r="AN277" s="84"/>
      <c r="AO277" s="84">
        <f>(AN277*$E277*$F277*$G277*$L277*$AO$11)</f>
        <v>0</v>
      </c>
      <c r="AP277" s="84"/>
      <c r="AQ277" s="84">
        <f>(AP277*$E277*$F277*$G277*$M277*$AQ$11)</f>
        <v>0</v>
      </c>
      <c r="AR277" s="90"/>
      <c r="AS277" s="84">
        <f>(AR277*$E277*$F277*$G277*$M277*$AS$11)</f>
        <v>0</v>
      </c>
      <c r="AT277" s="84">
        <v>2</v>
      </c>
      <c r="AU277" s="89">
        <f>(AT277*$E277*$F277*$G277*$M277*$AU$11)</f>
        <v>160288.97808</v>
      </c>
      <c r="AV277" s="84"/>
      <c r="AW277" s="84">
        <f>(AV277*$E277*$F277*$G277*$L277*$AW$11)</f>
        <v>0</v>
      </c>
      <c r="AX277" s="84"/>
      <c r="AY277" s="84">
        <f>(AX277*$E277*$F277*$G277*$L277*$AY$11)</f>
        <v>0</v>
      </c>
      <c r="AZ277" s="84"/>
      <c r="BA277" s="84">
        <f>(AZ277*$E277*$F277*$G277*$L277*$BA$11)</f>
        <v>0</v>
      </c>
      <c r="BB277" s="84"/>
      <c r="BC277" s="84">
        <f>(BB277*$E277*$F277*$G277*$L277*$BC$11)</f>
        <v>0</v>
      </c>
      <c r="BD277" s="84"/>
      <c r="BE277" s="85">
        <f>(BD277*$E277*$F277*$G277*$L277*$BE$11)</f>
        <v>0</v>
      </c>
      <c r="BF277" s="84"/>
      <c r="BG277" s="85">
        <f>(BF277*$E277*$F277*$G277*$L277*$BG$11)</f>
        <v>0</v>
      </c>
      <c r="BH277" s="84">
        <v>7</v>
      </c>
      <c r="BI277" s="84">
        <f>(BH277*$E277*$F277*$G277*$L277*$BI$11)</f>
        <v>510010.38479999994</v>
      </c>
      <c r="BJ277" s="84">
        <v>9</v>
      </c>
      <c r="BK277" s="84">
        <f>(BJ277*$E277*$F277*$G277*$M277*$BK$11)</f>
        <v>721300.40136000013</v>
      </c>
      <c r="BL277" s="84">
        <v>32</v>
      </c>
      <c r="BM277" s="84">
        <f>(BL277*$E277*$F277*$G277*$M277*$BM$11)</f>
        <v>2331476.0447999998</v>
      </c>
      <c r="BN277" s="84"/>
      <c r="BO277" s="85">
        <f>(BN277*$E277*$F277*$G277*$M277*$BO$11)</f>
        <v>0</v>
      </c>
      <c r="BP277" s="84">
        <v>11</v>
      </c>
      <c r="BQ277" s="84">
        <f>(BP277*$E277*$F277*$G277*$M277*$BQ$11)</f>
        <v>801444.89039999992</v>
      </c>
      <c r="BR277" s="84">
        <v>9</v>
      </c>
      <c r="BS277" s="84">
        <f>(BR277*$E277*$F277*$G277*$M277*$BS$11)</f>
        <v>590154.87384000001</v>
      </c>
      <c r="BT277" s="84">
        <v>12</v>
      </c>
      <c r="BU277" s="85">
        <f>(BT277*$E277*$F277*$G277*$M277*$BU$11)</f>
        <v>1049164.2201599998</v>
      </c>
      <c r="BV277" s="84">
        <v>20</v>
      </c>
      <c r="BW277" s="89">
        <f>(BV277*$E277*$F277*$G277*$M277*$BW$11)</f>
        <v>1748607.0336</v>
      </c>
      <c r="BX277" s="84"/>
      <c r="BY277" s="84">
        <f>(BX277*$E277*$F277*$G277*$L277*$BY$11)</f>
        <v>0</v>
      </c>
      <c r="BZ277" s="84">
        <v>25</v>
      </c>
      <c r="CA277" s="84">
        <f>(BZ277*$E277*$F277*$G277*$L277*$CA$11)</f>
        <v>1517888.0499999998</v>
      </c>
      <c r="CB277" s="84"/>
      <c r="CC277" s="84">
        <f>(CB277*$E277*$F277*$G277*$L277*$CC$11)</f>
        <v>0</v>
      </c>
      <c r="CD277" s="84">
        <v>7</v>
      </c>
      <c r="CE277" s="84">
        <f>(CD277*$E277*$F277*$G277*$M277*$CE$11)</f>
        <v>510010.38479999994</v>
      </c>
      <c r="CF277" s="84"/>
      <c r="CG277" s="84"/>
      <c r="CH277" s="84">
        <v>3</v>
      </c>
      <c r="CI277" s="85">
        <f>(CH277*$E277*$F277*$G277*$L277*$CI$11)</f>
        <v>145717.25279999999</v>
      </c>
      <c r="CJ277" s="84">
        <v>2</v>
      </c>
      <c r="CK277" s="85">
        <f>(CJ277*$E277*$F277*$G277*$L277*$CK$11)</f>
        <v>97144.835199999987</v>
      </c>
      <c r="CL277" s="84">
        <v>5</v>
      </c>
      <c r="CM277" s="84">
        <f>(CL277*$E277*$F277*$G277*$L277*$CM$11)</f>
        <v>303577.61</v>
      </c>
      <c r="CN277" s="84">
        <v>69</v>
      </c>
      <c r="CO277" s="84">
        <f>(CN277*$E277*$F277*$G277*$L277*$CO$11)</f>
        <v>4189371.0179999992</v>
      </c>
      <c r="CP277" s="84">
        <v>20</v>
      </c>
      <c r="CQ277" s="84">
        <f>(CP277*$E277*$F277*$G277*$L277*$CQ$11)</f>
        <v>1214310.44</v>
      </c>
      <c r="CR277" s="84">
        <v>44</v>
      </c>
      <c r="CS277" s="84">
        <f>(CR277*$E277*$F277*$G277*$M277*$CS$11)</f>
        <v>3205779.5615999997</v>
      </c>
      <c r="CT277" s="84"/>
      <c r="CU277" s="84">
        <f>(CT277*$E277*$F277*$G277*$M277*$CU$11)</f>
        <v>0</v>
      </c>
      <c r="CV277" s="84"/>
      <c r="CW277" s="84">
        <f>(CV277*$E277*$F277*$G277*$M277*$CW$11)</f>
        <v>0</v>
      </c>
      <c r="CX277" s="90">
        <v>95</v>
      </c>
      <c r="CY277" s="84">
        <f>(CX277*$E277*$F277*$G277*$M277*$CY$11)</f>
        <v>6229412.5571999997</v>
      </c>
      <c r="CZ277" s="84"/>
      <c r="DA277" s="89">
        <f t="shared" si="792"/>
        <v>0</v>
      </c>
      <c r="DB277" s="84"/>
      <c r="DC277" s="84">
        <f>(DB277*$E277*$F277*$G277*$M277*$DC$11)</f>
        <v>0</v>
      </c>
      <c r="DD277" s="91">
        <v>1</v>
      </c>
      <c r="DE277" s="84">
        <f>(DD277*$E277*$F277*$G277*$M277*$DE$11)</f>
        <v>72858.626399999994</v>
      </c>
      <c r="DF277" s="84">
        <v>20</v>
      </c>
      <c r="DG277" s="84">
        <f>(DF277*$E277*$F277*$G277*$M277*$DG$11)</f>
        <v>1457172.5279999999</v>
      </c>
      <c r="DH277" s="84">
        <v>5</v>
      </c>
      <c r="DI277" s="84">
        <f>(DH277*$E277*$F277*$G277*$N277*$DI$11)</f>
        <v>483555.76449999999</v>
      </c>
      <c r="DJ277" s="84">
        <v>3</v>
      </c>
      <c r="DK277" s="92">
        <f>(DJ277*$E277*$F277*$G277*$O277*$DK$11)</f>
        <v>334369.05329999997</v>
      </c>
      <c r="DL277" s="89"/>
      <c r="DM277" s="89"/>
      <c r="DN277" s="85">
        <f t="shared" si="793"/>
        <v>920</v>
      </c>
      <c r="DO277" s="85">
        <f t="shared" si="793"/>
        <v>62636647.852539994</v>
      </c>
    </row>
    <row r="278" spans="1:119" ht="15.75" customHeight="1" x14ac:dyDescent="0.25">
      <c r="A278" s="73"/>
      <c r="B278" s="78">
        <v>241</v>
      </c>
      <c r="C278" s="79" t="s">
        <v>633</v>
      </c>
      <c r="D278" s="109" t="s">
        <v>634</v>
      </c>
      <c r="E278" s="74">
        <v>25969</v>
      </c>
      <c r="F278" s="81">
        <v>0.87</v>
      </c>
      <c r="G278" s="76">
        <v>1</v>
      </c>
      <c r="H278" s="77"/>
      <c r="I278" s="77"/>
      <c r="J278" s="77"/>
      <c r="K278" s="51"/>
      <c r="L278" s="82">
        <v>1.4</v>
      </c>
      <c r="M278" s="82">
        <v>1.68</v>
      </c>
      <c r="N278" s="82">
        <v>2.23</v>
      </c>
      <c r="O278" s="83">
        <v>2.57</v>
      </c>
      <c r="P278" s="84">
        <v>12</v>
      </c>
      <c r="Q278" s="84">
        <f>(P278*$E278*$F278*$G278*$L278*$Q$11)</f>
        <v>417519.19440000004</v>
      </c>
      <c r="R278" s="84">
        <v>1</v>
      </c>
      <c r="S278" s="84">
        <f>(R278*$E278*$F278*$G278*$L278*$S$11)</f>
        <v>34793.266199999998</v>
      </c>
      <c r="T278" s="84">
        <v>1</v>
      </c>
      <c r="U278" s="84">
        <f>(T278*$E278*$F278*$G278*$L278*$U$11)</f>
        <v>39537.802499999991</v>
      </c>
      <c r="V278" s="84"/>
      <c r="W278" s="85">
        <f>(V278*$E278*$F278*$G278*$L278*$W$11)</f>
        <v>0</v>
      </c>
      <c r="X278" s="84"/>
      <c r="Y278" s="84">
        <f>(X278*$E278*$F278*$G278*$L278*$Y$11)</f>
        <v>0</v>
      </c>
      <c r="Z278" s="84"/>
      <c r="AA278" s="84"/>
      <c r="AB278" s="84"/>
      <c r="AC278" s="84">
        <f>(AB278*$E278*$F278*$G278*$L278*$AC$11)</f>
        <v>0</v>
      </c>
      <c r="AD278" s="84"/>
      <c r="AE278" s="84"/>
      <c r="AF278" s="84">
        <v>5</v>
      </c>
      <c r="AG278" s="84">
        <f>(AF278*$E278*$F278*$G278*$L278*$AG$11)</f>
        <v>173966.33100000001</v>
      </c>
      <c r="AH278" s="84"/>
      <c r="AI278" s="84"/>
      <c r="AJ278" s="86"/>
      <c r="AK278" s="84">
        <f>(AJ278*$E278*$F278*$G278*$L278*$AK$11)</f>
        <v>0</v>
      </c>
      <c r="AL278" s="84">
        <v>3</v>
      </c>
      <c r="AM278" s="85">
        <f>(AL278*$E278*$F278*$G278*$L278*$AM$11)</f>
        <v>104379.79860000001</v>
      </c>
      <c r="AN278" s="84">
        <v>4</v>
      </c>
      <c r="AO278" s="84">
        <f>(AN278*$E278*$F278*$G278*$L278*$AO$11)</f>
        <v>139173.06479999999</v>
      </c>
      <c r="AP278" s="84"/>
      <c r="AQ278" s="84">
        <f>(AP278*$E278*$F278*$G278*$M278*$AQ$11)</f>
        <v>0</v>
      </c>
      <c r="AR278" s="90"/>
      <c r="AS278" s="84">
        <f>(AR278*$E278*$F278*$G278*$M278*$AS$11)</f>
        <v>0</v>
      </c>
      <c r="AT278" s="84">
        <v>1</v>
      </c>
      <c r="AU278" s="89">
        <f>(AT278*$E278*$F278*$G278*$M278*$AU$11)</f>
        <v>41751.919439999998</v>
      </c>
      <c r="AV278" s="84"/>
      <c r="AW278" s="84">
        <f>(AV278*$E278*$F278*$G278*$L278*$AW$11)</f>
        <v>0</v>
      </c>
      <c r="AX278" s="84">
        <v>0</v>
      </c>
      <c r="AY278" s="84">
        <f>(AX278*$E278*$F278*$G278*$L278*$AY$11)</f>
        <v>0</v>
      </c>
      <c r="AZ278" s="84"/>
      <c r="BA278" s="84">
        <f>(AZ278*$E278*$F278*$G278*$L278*$BA$11)</f>
        <v>0</v>
      </c>
      <c r="BB278" s="84"/>
      <c r="BC278" s="84">
        <f>(BB278*$E278*$F278*$G278*$L278*$BC$11)</f>
        <v>0</v>
      </c>
      <c r="BD278" s="84"/>
      <c r="BE278" s="85">
        <f>(BD278*$E278*$F278*$G278*$L278*$BE$11)</f>
        <v>0</v>
      </c>
      <c r="BF278" s="84"/>
      <c r="BG278" s="85">
        <f>(BF278*$E278*$F278*$G278*$L278*$BG$11)</f>
        <v>0</v>
      </c>
      <c r="BH278" s="84"/>
      <c r="BI278" s="84">
        <f>(BH278*$E278*$F278*$G278*$L278*$BI$11)</f>
        <v>0</v>
      </c>
      <c r="BJ278" s="84">
        <v>3</v>
      </c>
      <c r="BK278" s="84">
        <f>(BJ278*$E278*$F278*$G278*$M278*$BK$11)</f>
        <v>125255.75832000001</v>
      </c>
      <c r="BL278" s="84"/>
      <c r="BM278" s="84">
        <f>(BL278*$E278*$F278*$G278*$M278*$BM$11)</f>
        <v>0</v>
      </c>
      <c r="BN278" s="84"/>
      <c r="BO278" s="85">
        <f>(BN278*$E278*$F278*$G278*$M278*$BO$11)</f>
        <v>0</v>
      </c>
      <c r="BP278" s="84"/>
      <c r="BQ278" s="84">
        <f>(BP278*$E278*$F278*$G278*$M278*$BQ$11)</f>
        <v>0</v>
      </c>
      <c r="BR278" s="84"/>
      <c r="BS278" s="84">
        <f>(BR278*$E278*$F278*$G278*$M278*$BS$11)</f>
        <v>0</v>
      </c>
      <c r="BT278" s="84">
        <v>3</v>
      </c>
      <c r="BU278" s="85">
        <f>(BT278*$E278*$F278*$G278*$M278*$BU$11)</f>
        <v>136642.64543999999</v>
      </c>
      <c r="BV278" s="84"/>
      <c r="BW278" s="89">
        <f>(BV278*$E278*$F278*$G278*$M278*$BW$11)</f>
        <v>0</v>
      </c>
      <c r="BX278" s="84"/>
      <c r="BY278" s="84">
        <f>(BX278*$E278*$F278*$G278*$L278*$BY$11)</f>
        <v>0</v>
      </c>
      <c r="BZ278" s="84"/>
      <c r="CA278" s="84">
        <f>(BZ278*$E278*$F278*$G278*$L278*$CA$11)</f>
        <v>0</v>
      </c>
      <c r="CB278" s="84"/>
      <c r="CC278" s="84">
        <f>(CB278*$E278*$F278*$G278*$L278*$CC$11)</f>
        <v>0</v>
      </c>
      <c r="CD278" s="84">
        <v>2</v>
      </c>
      <c r="CE278" s="84">
        <f>(CD278*$E278*$F278*$G278*$M278*$CE$11)</f>
        <v>75912.580799999996</v>
      </c>
      <c r="CF278" s="84"/>
      <c r="CG278" s="84"/>
      <c r="CH278" s="84"/>
      <c r="CI278" s="85">
        <f>(CH278*$E278*$F278*$G278*$L278*$CI$11)</f>
        <v>0</v>
      </c>
      <c r="CJ278" s="84"/>
      <c r="CK278" s="85">
        <f>(CJ278*$E278*$F278*$G278*$L278*$CK$11)</f>
        <v>0</v>
      </c>
      <c r="CL278" s="84"/>
      <c r="CM278" s="84">
        <f>(CL278*$E278*$F278*$G278*$L278*$CM$11)</f>
        <v>0</v>
      </c>
      <c r="CN278" s="84"/>
      <c r="CO278" s="84">
        <f>(CN278*$E278*$F278*$G278*$L278*$CO$11)</f>
        <v>0</v>
      </c>
      <c r="CP278" s="84"/>
      <c r="CQ278" s="84">
        <f>(CP278*$E278*$F278*$G278*$L278*$CQ$11)</f>
        <v>0</v>
      </c>
      <c r="CR278" s="84">
        <v>6</v>
      </c>
      <c r="CS278" s="84">
        <f>(CR278*$E278*$F278*$G278*$M278*$CS$11)</f>
        <v>227737.74239999999</v>
      </c>
      <c r="CT278" s="84"/>
      <c r="CU278" s="84">
        <f>(CT278*$E278*$F278*$G278*$M278*$CU$11)</f>
        <v>0</v>
      </c>
      <c r="CV278" s="84"/>
      <c r="CW278" s="84">
        <f>(CV278*$E278*$F278*$G278*$M278*$CW$11)</f>
        <v>0</v>
      </c>
      <c r="CX278" s="90"/>
      <c r="CY278" s="84">
        <f>(CX278*$E278*$F278*$G278*$M278*$CY$11)</f>
        <v>0</v>
      </c>
      <c r="CZ278" s="84"/>
      <c r="DA278" s="89">
        <f t="shared" si="792"/>
        <v>0</v>
      </c>
      <c r="DB278" s="84"/>
      <c r="DC278" s="84">
        <f>(DB278*$E278*$F278*$G278*$M278*$DC$11)</f>
        <v>0</v>
      </c>
      <c r="DD278" s="91"/>
      <c r="DE278" s="84">
        <f>(DD278*$E278*$F278*$G278*$M278*$DE$11)</f>
        <v>0</v>
      </c>
      <c r="DF278" s="84"/>
      <c r="DG278" s="84">
        <f>(DF278*$E278*$F278*$G278*$M278*$DG$11)</f>
        <v>0</v>
      </c>
      <c r="DH278" s="84"/>
      <c r="DI278" s="84">
        <f>(DH278*$E278*$F278*$G278*$N278*$DI$11)</f>
        <v>0</v>
      </c>
      <c r="DJ278" s="84">
        <v>1</v>
      </c>
      <c r="DK278" s="92">
        <f>(DJ278*$E278*$F278*$G278*$O278*$DK$11)</f>
        <v>58064.087099999997</v>
      </c>
      <c r="DL278" s="89"/>
      <c r="DM278" s="89"/>
      <c r="DN278" s="85">
        <f t="shared" si="793"/>
        <v>42</v>
      </c>
      <c r="DO278" s="85">
        <f t="shared" si="793"/>
        <v>1574734.1910000003</v>
      </c>
    </row>
    <row r="279" spans="1:119" ht="15.75" customHeight="1" x14ac:dyDescent="0.25">
      <c r="A279" s="73"/>
      <c r="B279" s="78">
        <v>242</v>
      </c>
      <c r="C279" s="79" t="s">
        <v>635</v>
      </c>
      <c r="D279" s="109" t="s">
        <v>636</v>
      </c>
      <c r="E279" s="74">
        <v>25969</v>
      </c>
      <c r="F279" s="81">
        <v>1.57</v>
      </c>
      <c r="G279" s="76">
        <v>1</v>
      </c>
      <c r="H279" s="77"/>
      <c r="I279" s="77"/>
      <c r="J279" s="77"/>
      <c r="K279" s="51"/>
      <c r="L279" s="82">
        <v>1.4</v>
      </c>
      <c r="M279" s="82">
        <v>1.68</v>
      </c>
      <c r="N279" s="82">
        <v>2.23</v>
      </c>
      <c r="O279" s="83">
        <v>2.57</v>
      </c>
      <c r="P279" s="84">
        <v>2</v>
      </c>
      <c r="Q279" s="84">
        <f>(P279*$E279*$F279*$G279*$L279*$Q$11)</f>
        <v>125575.69640000002</v>
      </c>
      <c r="R279" s="84"/>
      <c r="S279" s="84">
        <f>(R279*$E279*$F279*$G279*$L279*$S$11)</f>
        <v>0</v>
      </c>
      <c r="T279" s="84"/>
      <c r="U279" s="84">
        <f>(T279*$E279*$F279*$G279*$L279*$U$11)</f>
        <v>0</v>
      </c>
      <c r="V279" s="84"/>
      <c r="W279" s="85">
        <f>(V279*$E279*$F279*$G279*$L279*$W$11)</f>
        <v>0</v>
      </c>
      <c r="X279" s="84"/>
      <c r="Y279" s="84">
        <f>(X279*$E279*$F279*$G279*$L279*$Y$11)</f>
        <v>0</v>
      </c>
      <c r="Z279" s="84"/>
      <c r="AA279" s="84"/>
      <c r="AB279" s="84"/>
      <c r="AC279" s="84">
        <f>(AB279*$E279*$F279*$G279*$L279*$AC$11)</f>
        <v>0</v>
      </c>
      <c r="AD279" s="84"/>
      <c r="AE279" s="84"/>
      <c r="AF279" s="84"/>
      <c r="AG279" s="84">
        <f>(AF279*$E279*$F279*$G279*$L279*$AG$11)</f>
        <v>0</v>
      </c>
      <c r="AH279" s="84"/>
      <c r="AI279" s="84"/>
      <c r="AJ279" s="86"/>
      <c r="AK279" s="84">
        <f>(AJ279*$E279*$F279*$G279*$L279*$AK$11)</f>
        <v>0</v>
      </c>
      <c r="AL279" s="84"/>
      <c r="AM279" s="85">
        <f>(AL279*$E279*$F279*$G279*$L279*$AM$11)</f>
        <v>0</v>
      </c>
      <c r="AN279" s="84"/>
      <c r="AO279" s="84">
        <f>(AN279*$E279*$F279*$G279*$L279*$AO$11)</f>
        <v>0</v>
      </c>
      <c r="AP279" s="84"/>
      <c r="AQ279" s="84">
        <f>(AP279*$E279*$F279*$G279*$M279*$AQ$11)</f>
        <v>0</v>
      </c>
      <c r="AR279" s="90"/>
      <c r="AS279" s="84">
        <f>(AR279*$E279*$F279*$G279*$M279*$AS$11)</f>
        <v>0</v>
      </c>
      <c r="AT279" s="84"/>
      <c r="AU279" s="89">
        <f>(AT279*$E279*$F279*$G279*$M279*$AU$11)</f>
        <v>0</v>
      </c>
      <c r="AV279" s="84"/>
      <c r="AW279" s="84">
        <f>(AV279*$E279*$F279*$G279*$L279*$AW$11)</f>
        <v>0</v>
      </c>
      <c r="AX279" s="84"/>
      <c r="AY279" s="84">
        <f>(AX279*$E279*$F279*$G279*$L279*$AY$11)</f>
        <v>0</v>
      </c>
      <c r="AZ279" s="84"/>
      <c r="BA279" s="84">
        <f>(AZ279*$E279*$F279*$G279*$L279*$BA$11)</f>
        <v>0</v>
      </c>
      <c r="BB279" s="84"/>
      <c r="BC279" s="84">
        <f>(BB279*$E279*$F279*$G279*$L279*$BC$11)</f>
        <v>0</v>
      </c>
      <c r="BD279" s="84"/>
      <c r="BE279" s="85">
        <f>(BD279*$E279*$F279*$G279*$L279*$BE$11)</f>
        <v>0</v>
      </c>
      <c r="BF279" s="84"/>
      <c r="BG279" s="85">
        <f>(BF279*$E279*$F279*$G279*$L279*$BG$11)</f>
        <v>0</v>
      </c>
      <c r="BH279" s="84"/>
      <c r="BI279" s="84">
        <f>(BH279*$E279*$F279*$G279*$L279*$BI$11)</f>
        <v>0</v>
      </c>
      <c r="BJ279" s="84"/>
      <c r="BK279" s="84">
        <f>(BJ279*$E279*$F279*$G279*$M279*$BK$11)</f>
        <v>0</v>
      </c>
      <c r="BL279" s="84"/>
      <c r="BM279" s="84">
        <f>(BL279*$E279*$F279*$G279*$M279*$BM$11)</f>
        <v>0</v>
      </c>
      <c r="BN279" s="84"/>
      <c r="BO279" s="85">
        <f>(BN279*$E279*$F279*$G279*$M279*$BO$11)</f>
        <v>0</v>
      </c>
      <c r="BP279" s="84"/>
      <c r="BQ279" s="84">
        <f>(BP279*$E279*$F279*$G279*$M279*$BQ$11)</f>
        <v>0</v>
      </c>
      <c r="BR279" s="84">
        <v>2</v>
      </c>
      <c r="BS279" s="84">
        <f>(BR279*$E279*$F279*$G279*$M279*$BS$11)</f>
        <v>123292.50192000001</v>
      </c>
      <c r="BT279" s="84"/>
      <c r="BU279" s="85">
        <f>(BT279*$E279*$F279*$G279*$M279*$BU$11)</f>
        <v>0</v>
      </c>
      <c r="BV279" s="84"/>
      <c r="BW279" s="89">
        <f>(BV279*$E279*$F279*$G279*$M279*$BW$11)</f>
        <v>0</v>
      </c>
      <c r="BX279" s="84"/>
      <c r="BY279" s="84">
        <f>(BX279*$E279*$F279*$G279*$L279*$BY$11)</f>
        <v>0</v>
      </c>
      <c r="BZ279" s="84"/>
      <c r="CA279" s="84">
        <f>(BZ279*$E279*$F279*$G279*$L279*$CA$11)</f>
        <v>0</v>
      </c>
      <c r="CB279" s="84"/>
      <c r="CC279" s="84">
        <f>(CB279*$E279*$F279*$G279*$L279*$CC$11)</f>
        <v>0</v>
      </c>
      <c r="CD279" s="84"/>
      <c r="CE279" s="84">
        <f>(CD279*$E279*$F279*$G279*$M279*$CE$11)</f>
        <v>0</v>
      </c>
      <c r="CF279" s="84"/>
      <c r="CG279" s="84"/>
      <c r="CH279" s="84"/>
      <c r="CI279" s="85">
        <f>(CH279*$E279*$F279*$G279*$L279*$CI$11)</f>
        <v>0</v>
      </c>
      <c r="CJ279" s="84"/>
      <c r="CK279" s="85">
        <f>(CJ279*$E279*$F279*$G279*$L279*$CK$11)</f>
        <v>0</v>
      </c>
      <c r="CL279" s="84"/>
      <c r="CM279" s="84">
        <f>(CL279*$E279*$F279*$G279*$L279*$CM$11)</f>
        <v>0</v>
      </c>
      <c r="CN279" s="84"/>
      <c r="CO279" s="84">
        <f>(CN279*$E279*$F279*$G279*$L279*$CO$11)</f>
        <v>0</v>
      </c>
      <c r="CP279" s="84"/>
      <c r="CQ279" s="84">
        <f>(CP279*$E279*$F279*$G279*$L279*$CQ$11)</f>
        <v>0</v>
      </c>
      <c r="CR279" s="84"/>
      <c r="CS279" s="84">
        <f>(CR279*$E279*$F279*$G279*$M279*$CS$11)</f>
        <v>0</v>
      </c>
      <c r="CT279" s="84"/>
      <c r="CU279" s="84">
        <f>(CT279*$E279*$F279*$G279*$M279*$CU$11)</f>
        <v>0</v>
      </c>
      <c r="CV279" s="84"/>
      <c r="CW279" s="84">
        <f>(CV279*$E279*$F279*$G279*$M279*$CW$11)</f>
        <v>0</v>
      </c>
      <c r="CX279" s="90"/>
      <c r="CY279" s="84">
        <f>(CX279*$E279*$F279*$G279*$M279*$CY$11)</f>
        <v>0</v>
      </c>
      <c r="CZ279" s="84"/>
      <c r="DA279" s="89">
        <f t="shared" si="792"/>
        <v>0</v>
      </c>
      <c r="DB279" s="84"/>
      <c r="DC279" s="84">
        <f>(DB279*$E279*$F279*$G279*$M279*$DC$11)</f>
        <v>0</v>
      </c>
      <c r="DD279" s="91"/>
      <c r="DE279" s="84">
        <f>(DD279*$E279*$F279*$G279*$M279*$DE$11)</f>
        <v>0</v>
      </c>
      <c r="DF279" s="84"/>
      <c r="DG279" s="84">
        <f>(DF279*$E279*$F279*$G279*$M279*$DG$11)</f>
        <v>0</v>
      </c>
      <c r="DH279" s="84"/>
      <c r="DI279" s="84">
        <f>(DH279*$E279*$F279*$G279*$N279*$DI$11)</f>
        <v>0</v>
      </c>
      <c r="DJ279" s="84"/>
      <c r="DK279" s="92">
        <f>(DJ279*$E279*$F279*$G279*$O279*$DK$11)</f>
        <v>0</v>
      </c>
      <c r="DL279" s="89"/>
      <c r="DM279" s="89"/>
      <c r="DN279" s="85">
        <f t="shared" si="793"/>
        <v>4</v>
      </c>
      <c r="DO279" s="85">
        <f t="shared" si="793"/>
        <v>248868.19832000002</v>
      </c>
    </row>
    <row r="280" spans="1:119" ht="15.75" customHeight="1" x14ac:dyDescent="0.25">
      <c r="A280" s="196">
        <v>25</v>
      </c>
      <c r="B280" s="211"/>
      <c r="C280" s="212"/>
      <c r="D280" s="214" t="s">
        <v>637</v>
      </c>
      <c r="E280" s="200">
        <v>25969</v>
      </c>
      <c r="F280" s="213">
        <v>1.18</v>
      </c>
      <c r="G280" s="209"/>
      <c r="H280" s="82"/>
      <c r="I280" s="82"/>
      <c r="J280" s="82"/>
      <c r="K280" s="208"/>
      <c r="L280" s="209">
        <v>1.4</v>
      </c>
      <c r="M280" s="209">
        <v>1.68</v>
      </c>
      <c r="N280" s="209">
        <v>2.23</v>
      </c>
      <c r="O280" s="210">
        <v>2.57</v>
      </c>
      <c r="P280" s="206">
        <f t="shared" ref="P280:CA280" si="794">SUM(P281:P292)</f>
        <v>907</v>
      </c>
      <c r="Q280" s="206">
        <f t="shared" si="794"/>
        <v>81463873.689659998</v>
      </c>
      <c r="R280" s="206">
        <f t="shared" si="794"/>
        <v>243</v>
      </c>
      <c r="S280" s="206">
        <f t="shared" si="794"/>
        <v>26232323.063100003</v>
      </c>
      <c r="T280" s="206">
        <f t="shared" si="794"/>
        <v>0</v>
      </c>
      <c r="U280" s="206">
        <f t="shared" si="794"/>
        <v>0</v>
      </c>
      <c r="V280" s="206">
        <f t="shared" si="794"/>
        <v>0</v>
      </c>
      <c r="W280" s="206">
        <f t="shared" si="794"/>
        <v>0</v>
      </c>
      <c r="X280" s="206">
        <f t="shared" si="794"/>
        <v>1</v>
      </c>
      <c r="Y280" s="206">
        <f t="shared" si="794"/>
        <v>107397.39639999998</v>
      </c>
      <c r="Z280" s="206">
        <f t="shared" si="794"/>
        <v>0</v>
      </c>
      <c r="AA280" s="206">
        <f t="shared" si="794"/>
        <v>0</v>
      </c>
      <c r="AB280" s="206">
        <f t="shared" si="794"/>
        <v>0</v>
      </c>
      <c r="AC280" s="206">
        <f t="shared" si="794"/>
        <v>0</v>
      </c>
      <c r="AD280" s="206">
        <f t="shared" si="794"/>
        <v>0</v>
      </c>
      <c r="AE280" s="206">
        <f t="shared" si="794"/>
        <v>0</v>
      </c>
      <c r="AF280" s="206">
        <f t="shared" si="794"/>
        <v>150</v>
      </c>
      <c r="AG280" s="206">
        <f t="shared" si="794"/>
        <v>12304658.587759998</v>
      </c>
      <c r="AH280" s="206">
        <f t="shared" si="794"/>
        <v>0</v>
      </c>
      <c r="AI280" s="206">
        <f t="shared" si="794"/>
        <v>0</v>
      </c>
      <c r="AJ280" s="206">
        <f t="shared" si="794"/>
        <v>3</v>
      </c>
      <c r="AK280" s="206">
        <f t="shared" si="794"/>
        <v>175286.07558</v>
      </c>
      <c r="AL280" s="206">
        <f t="shared" si="794"/>
        <v>85</v>
      </c>
      <c r="AM280" s="206">
        <f t="shared" si="794"/>
        <v>3451052.0921800002</v>
      </c>
      <c r="AN280" s="206">
        <f t="shared" si="794"/>
        <v>452</v>
      </c>
      <c r="AO280" s="206">
        <f t="shared" si="794"/>
        <v>18418555.31978</v>
      </c>
      <c r="AP280" s="206">
        <f t="shared" si="794"/>
        <v>320</v>
      </c>
      <c r="AQ280" s="206">
        <f t="shared" si="794"/>
        <v>19922000.346864004</v>
      </c>
      <c r="AR280" s="206">
        <f t="shared" si="794"/>
        <v>7</v>
      </c>
      <c r="AS280" s="206">
        <f t="shared" si="794"/>
        <v>513064.33919999993</v>
      </c>
      <c r="AT280" s="206">
        <f t="shared" si="794"/>
        <v>21</v>
      </c>
      <c r="AU280" s="206">
        <f t="shared" si="794"/>
        <v>1212485.33868</v>
      </c>
      <c r="AV280" s="206">
        <f t="shared" si="794"/>
        <v>0</v>
      </c>
      <c r="AW280" s="206">
        <f t="shared" si="794"/>
        <v>0</v>
      </c>
      <c r="AX280" s="206">
        <f t="shared" si="794"/>
        <v>0</v>
      </c>
      <c r="AY280" s="206">
        <f t="shared" si="794"/>
        <v>0</v>
      </c>
      <c r="AZ280" s="206">
        <f t="shared" si="794"/>
        <v>0</v>
      </c>
      <c r="BA280" s="206">
        <f t="shared" si="794"/>
        <v>0</v>
      </c>
      <c r="BB280" s="206">
        <f t="shared" si="794"/>
        <v>0</v>
      </c>
      <c r="BC280" s="206">
        <f t="shared" si="794"/>
        <v>0</v>
      </c>
      <c r="BD280" s="206">
        <f t="shared" si="794"/>
        <v>0</v>
      </c>
      <c r="BE280" s="206">
        <f t="shared" si="794"/>
        <v>0</v>
      </c>
      <c r="BF280" s="206">
        <f t="shared" si="794"/>
        <v>0</v>
      </c>
      <c r="BG280" s="206">
        <f t="shared" si="794"/>
        <v>0</v>
      </c>
      <c r="BH280" s="206">
        <f t="shared" si="794"/>
        <v>39</v>
      </c>
      <c r="BI280" s="206">
        <f t="shared" si="794"/>
        <v>1629502.8119999999</v>
      </c>
      <c r="BJ280" s="206">
        <f t="shared" si="794"/>
        <v>323</v>
      </c>
      <c r="BK280" s="206">
        <f t="shared" si="794"/>
        <v>43915916.625504002</v>
      </c>
      <c r="BL280" s="206">
        <f t="shared" si="794"/>
        <v>0</v>
      </c>
      <c r="BM280" s="206">
        <f t="shared" si="794"/>
        <v>0</v>
      </c>
      <c r="BN280" s="206">
        <f t="shared" si="794"/>
        <v>0</v>
      </c>
      <c r="BO280" s="206">
        <f t="shared" si="794"/>
        <v>0</v>
      </c>
      <c r="BP280" s="206">
        <f t="shared" si="794"/>
        <v>85</v>
      </c>
      <c r="BQ280" s="206">
        <f t="shared" si="794"/>
        <v>3542587.1039999998</v>
      </c>
      <c r="BR280" s="206">
        <f t="shared" si="794"/>
        <v>25</v>
      </c>
      <c r="BS280" s="206">
        <f t="shared" si="794"/>
        <v>991444.48199999996</v>
      </c>
      <c r="BT280" s="206">
        <f t="shared" si="794"/>
        <v>175</v>
      </c>
      <c r="BU280" s="206">
        <f t="shared" si="794"/>
        <v>8758217.6841599997</v>
      </c>
      <c r="BV280" s="206">
        <f t="shared" si="794"/>
        <v>245</v>
      </c>
      <c r="BW280" s="206">
        <f t="shared" si="794"/>
        <v>19270905.994368002</v>
      </c>
      <c r="BX280" s="206">
        <f t="shared" si="794"/>
        <v>0</v>
      </c>
      <c r="BY280" s="206">
        <f t="shared" si="794"/>
        <v>0</v>
      </c>
      <c r="BZ280" s="206">
        <f t="shared" si="794"/>
        <v>0</v>
      </c>
      <c r="CA280" s="206">
        <f t="shared" si="794"/>
        <v>0</v>
      </c>
      <c r="CB280" s="206">
        <f t="shared" ref="CB280:DM280" si="795">SUM(CB281:CB292)</f>
        <v>0</v>
      </c>
      <c r="CC280" s="206">
        <f t="shared" si="795"/>
        <v>0</v>
      </c>
      <c r="CD280" s="206">
        <f t="shared" si="795"/>
        <v>147</v>
      </c>
      <c r="CE280" s="206">
        <f t="shared" si="795"/>
        <v>6059481.8088000007</v>
      </c>
      <c r="CF280" s="206">
        <f t="shared" si="795"/>
        <v>0</v>
      </c>
      <c r="CG280" s="206">
        <f t="shared" si="795"/>
        <v>0</v>
      </c>
      <c r="CH280" s="206">
        <f t="shared" si="795"/>
        <v>15</v>
      </c>
      <c r="CI280" s="206">
        <f t="shared" si="795"/>
        <v>429007.88</v>
      </c>
      <c r="CJ280" s="206">
        <f t="shared" si="795"/>
        <v>47</v>
      </c>
      <c r="CK280" s="206">
        <f t="shared" si="795"/>
        <v>1363808.7792</v>
      </c>
      <c r="CL280" s="206">
        <f t="shared" si="795"/>
        <v>60</v>
      </c>
      <c r="CM280" s="206">
        <f t="shared" si="795"/>
        <v>1926899.8</v>
      </c>
      <c r="CN280" s="206">
        <f t="shared" si="795"/>
        <v>50</v>
      </c>
      <c r="CO280" s="206">
        <f t="shared" si="795"/>
        <v>1857822.26</v>
      </c>
      <c r="CP280" s="206">
        <f t="shared" si="795"/>
        <v>152</v>
      </c>
      <c r="CQ280" s="206">
        <f t="shared" si="795"/>
        <v>5095013.9239999996</v>
      </c>
      <c r="CR280" s="206">
        <f t="shared" si="795"/>
        <v>192</v>
      </c>
      <c r="CS280" s="206">
        <f t="shared" si="795"/>
        <v>8323378.2055200003</v>
      </c>
      <c r="CT280" s="206">
        <f t="shared" si="795"/>
        <v>7</v>
      </c>
      <c r="CU280" s="206">
        <f t="shared" si="795"/>
        <v>806680.24080000003</v>
      </c>
      <c r="CV280" s="206">
        <f t="shared" si="795"/>
        <v>0</v>
      </c>
      <c r="CW280" s="206">
        <f t="shared" si="795"/>
        <v>0</v>
      </c>
      <c r="CX280" s="206">
        <f t="shared" si="795"/>
        <v>0</v>
      </c>
      <c r="CY280" s="206">
        <f t="shared" si="795"/>
        <v>0</v>
      </c>
      <c r="CZ280" s="206">
        <f t="shared" si="795"/>
        <v>0</v>
      </c>
      <c r="DA280" s="206">
        <f t="shared" si="795"/>
        <v>0</v>
      </c>
      <c r="DB280" s="206">
        <f t="shared" si="795"/>
        <v>0</v>
      </c>
      <c r="DC280" s="206">
        <f t="shared" si="795"/>
        <v>0</v>
      </c>
      <c r="DD280" s="206">
        <f t="shared" si="795"/>
        <v>0</v>
      </c>
      <c r="DE280" s="206">
        <f t="shared" si="795"/>
        <v>0</v>
      </c>
      <c r="DF280" s="206">
        <f t="shared" si="795"/>
        <v>91</v>
      </c>
      <c r="DG280" s="206">
        <f t="shared" si="795"/>
        <v>4263233.0865599997</v>
      </c>
      <c r="DH280" s="206">
        <f t="shared" si="795"/>
        <v>15</v>
      </c>
      <c r="DI280" s="206">
        <f t="shared" si="795"/>
        <v>796274.46250000002</v>
      </c>
      <c r="DJ280" s="206">
        <f t="shared" si="795"/>
        <v>56</v>
      </c>
      <c r="DK280" s="206">
        <f t="shared" si="795"/>
        <v>3577281.6880000001</v>
      </c>
      <c r="DL280" s="206">
        <f t="shared" si="795"/>
        <v>0</v>
      </c>
      <c r="DM280" s="206">
        <f t="shared" si="795"/>
        <v>0</v>
      </c>
      <c r="DN280" s="206">
        <f>SUM(DN281:DN292)</f>
        <v>3913</v>
      </c>
      <c r="DO280" s="206">
        <f t="shared" ref="DO280" si="796">SUM(DO281:DO292)</f>
        <v>276408153.08661598</v>
      </c>
    </row>
    <row r="281" spans="1:119" ht="30" customHeight="1" x14ac:dyDescent="0.25">
      <c r="A281" s="73"/>
      <c r="B281" s="78">
        <v>243</v>
      </c>
      <c r="C281" s="79" t="s">
        <v>638</v>
      </c>
      <c r="D281" s="109" t="s">
        <v>639</v>
      </c>
      <c r="E281" s="74">
        <v>25969</v>
      </c>
      <c r="F281" s="81">
        <v>0.85</v>
      </c>
      <c r="G281" s="76">
        <v>1</v>
      </c>
      <c r="H281" s="77"/>
      <c r="I281" s="77"/>
      <c r="J281" s="77"/>
      <c r="K281" s="51"/>
      <c r="L281" s="82">
        <v>1.4</v>
      </c>
      <c r="M281" s="82">
        <v>1.68</v>
      </c>
      <c r="N281" s="82">
        <v>2.23</v>
      </c>
      <c r="O281" s="83">
        <v>2.57</v>
      </c>
      <c r="P281" s="84">
        <v>76</v>
      </c>
      <c r="Q281" s="84">
        <f t="shared" ref="Q281:Q292" si="797">(P281*$E281*$F281*$G281*$L281*$Q$11)</f>
        <v>2583499.9960000003</v>
      </c>
      <c r="R281" s="84">
        <v>12</v>
      </c>
      <c r="S281" s="84">
        <f t="shared" ref="S281:S292" si="798">(R281*$E281*$F281*$G281*$L281*$S$11)</f>
        <v>407921.05199999997</v>
      </c>
      <c r="T281" s="84"/>
      <c r="U281" s="84">
        <f t="shared" ref="U281:U292" si="799">(T281*$E281*$F281*$G281*$L281*$U$11)</f>
        <v>0</v>
      </c>
      <c r="V281" s="84"/>
      <c r="W281" s="85">
        <f t="shared" ref="W281:W292" si="800">(V281*$E281*$F281*$G281*$L281*$W$11)</f>
        <v>0</v>
      </c>
      <c r="X281" s="84"/>
      <c r="Y281" s="84">
        <f t="shared" ref="Y281:Y292" si="801">(X281*$E281*$F281*$G281*$L281*$Y$11)</f>
        <v>0</v>
      </c>
      <c r="Z281" s="84"/>
      <c r="AA281" s="84"/>
      <c r="AB281" s="84"/>
      <c r="AC281" s="84">
        <f t="shared" ref="AC281:AC292" si="802">(AB281*$E281*$F281*$G281*$L281*$AC$11)</f>
        <v>0</v>
      </c>
      <c r="AD281" s="84"/>
      <c r="AE281" s="84"/>
      <c r="AF281" s="84">
        <v>12</v>
      </c>
      <c r="AG281" s="84">
        <f t="shared" ref="AG281:AG292" si="803">(AF281*$E281*$F281*$G281*$L281*$AG$11)</f>
        <v>407921.05199999997</v>
      </c>
      <c r="AH281" s="84"/>
      <c r="AI281" s="84"/>
      <c r="AJ281" s="86"/>
      <c r="AK281" s="84">
        <f t="shared" ref="AK281:AK292" si="804">(AJ281*$E281*$F281*$G281*$L281*$AK$11)</f>
        <v>0</v>
      </c>
      <c r="AL281" s="84">
        <v>25</v>
      </c>
      <c r="AM281" s="85">
        <f t="shared" ref="AM281:AM292" si="805">(AL281*$E281*$F281*$G281*$L281*$AM$11)</f>
        <v>849835.52500000002</v>
      </c>
      <c r="AN281" s="84">
        <v>77</v>
      </c>
      <c r="AO281" s="84">
        <f t="shared" ref="AO281:AO292" si="806">(AN281*$E281*$F281*$G281*$L281*$AO$11)</f>
        <v>2617493.4169999999</v>
      </c>
      <c r="AP281" s="84">
        <v>120</v>
      </c>
      <c r="AQ281" s="84">
        <f t="shared" ref="AQ281:AQ292" si="807">(AP281*$E281*$F281*$G281*$M281*$AQ$11)</f>
        <v>4895052.6239999998</v>
      </c>
      <c r="AR281" s="90"/>
      <c r="AS281" s="84">
        <f t="shared" ref="AS281:AS292" si="808">(AR281*$E281*$F281*$G281*$M281*$AS$11)</f>
        <v>0</v>
      </c>
      <c r="AT281" s="84">
        <v>11</v>
      </c>
      <c r="AU281" s="89">
        <f t="shared" ref="AU281:AU292" si="809">(AT281*$E281*$F281*$G281*$M281*$AU$11)</f>
        <v>448713.15720000002</v>
      </c>
      <c r="AV281" s="84"/>
      <c r="AW281" s="84">
        <f t="shared" ref="AW281:AW292" si="810">(AV281*$E281*$F281*$G281*$L281*$AW$11)</f>
        <v>0</v>
      </c>
      <c r="AX281" s="84"/>
      <c r="AY281" s="84">
        <f t="shared" ref="AY281:AY292" si="811">(AX281*$E281*$F281*$G281*$L281*$AY$11)</f>
        <v>0</v>
      </c>
      <c r="AZ281" s="84"/>
      <c r="BA281" s="84">
        <f t="shared" ref="BA281:BA292" si="812">(AZ281*$E281*$F281*$G281*$L281*$BA$11)</f>
        <v>0</v>
      </c>
      <c r="BB281" s="84"/>
      <c r="BC281" s="84">
        <f t="shared" ref="BC281:BC292" si="813">(BB281*$E281*$F281*$G281*$L281*$BC$11)</f>
        <v>0</v>
      </c>
      <c r="BD281" s="84"/>
      <c r="BE281" s="85">
        <f t="shared" ref="BE281:BE292" si="814">(BD281*$E281*$F281*$G281*$L281*$BE$11)</f>
        <v>0</v>
      </c>
      <c r="BF281" s="84"/>
      <c r="BG281" s="85">
        <f t="shared" ref="BG281:BG292" si="815">(BF281*$E281*$F281*$G281*$L281*$BG$11)</f>
        <v>0</v>
      </c>
      <c r="BH281" s="84">
        <v>18</v>
      </c>
      <c r="BI281" s="84">
        <f t="shared" ref="BI281:BI292" si="816">(BH281*$E281*$F281*$G281*$L281*$BI$11)</f>
        <v>667507.17599999998</v>
      </c>
      <c r="BJ281" s="84">
        <v>57</v>
      </c>
      <c r="BK281" s="84">
        <f t="shared" ref="BK281:BK292" si="817">(BJ281*$E281*$F281*$G281*$M281*$BK$11)</f>
        <v>2325149.9964000001</v>
      </c>
      <c r="BL281" s="84"/>
      <c r="BM281" s="84">
        <f t="shared" ref="BM281:BM292" si="818">(BL281*$E281*$F281*$G281*$M281*$BM$11)</f>
        <v>0</v>
      </c>
      <c r="BN281" s="84"/>
      <c r="BO281" s="85">
        <f t="shared" ref="BO281:BO292" si="819">(BN281*$E281*$F281*$G281*$M281*$BO$11)</f>
        <v>0</v>
      </c>
      <c r="BP281" s="84">
        <v>44</v>
      </c>
      <c r="BQ281" s="84">
        <f t="shared" ref="BQ281:BQ292" si="820">(BP281*$E281*$F281*$G281*$M281*$BQ$11)</f>
        <v>1631684.2079999999</v>
      </c>
      <c r="BR281" s="84">
        <v>5</v>
      </c>
      <c r="BS281" s="84">
        <f t="shared" ref="BS281:BS292" si="821">(BR281*$E281*$F281*$G281*$M281*$BS$11)</f>
        <v>166876.79399999999</v>
      </c>
      <c r="BT281" s="84">
        <v>85</v>
      </c>
      <c r="BU281" s="85">
        <f t="shared" ref="BU281:BU292" si="822">(BT281*$E281*$F281*$G281*$M281*$BU$11)</f>
        <v>3782540.6639999994</v>
      </c>
      <c r="BV281" s="84">
        <v>73</v>
      </c>
      <c r="BW281" s="89">
        <f t="shared" ref="BW281:BW292" si="823">(BV281*$E281*$F281*$G281*$M281*$BW$11)</f>
        <v>3248534.9231999996</v>
      </c>
      <c r="BX281" s="84"/>
      <c r="BY281" s="84">
        <f t="shared" ref="BY281:BY292" si="824">(BX281*$E281*$F281*$G281*$L281*$BY$11)</f>
        <v>0</v>
      </c>
      <c r="BZ281" s="84"/>
      <c r="CA281" s="84">
        <f t="shared" ref="CA281:CA292" si="825">(BZ281*$E281*$F281*$G281*$L281*$CA$11)</f>
        <v>0</v>
      </c>
      <c r="CB281" s="84"/>
      <c r="CC281" s="84">
        <f t="shared" ref="CC281:CC292" si="826">(CB281*$E281*$F281*$G281*$L281*$CC$11)</f>
        <v>0</v>
      </c>
      <c r="CD281" s="84">
        <v>80</v>
      </c>
      <c r="CE281" s="84">
        <f t="shared" ref="CE281:CE292" si="827">(CD281*$E281*$F281*$G281*$M281*$CE$11)</f>
        <v>2966698.56</v>
      </c>
      <c r="CF281" s="84"/>
      <c r="CG281" s="84"/>
      <c r="CH281" s="84">
        <v>5</v>
      </c>
      <c r="CI281" s="85">
        <f t="shared" ref="CI281:CI292" si="828">(CH281*$E281*$F281*$G281*$L281*$CI$11)</f>
        <v>123612.44</v>
      </c>
      <c r="CJ281" s="84">
        <v>15</v>
      </c>
      <c r="CK281" s="85">
        <f t="shared" ref="CK281:CK292" si="829">(CJ281*$E281*$F281*$G281*$L281*$CK$11)</f>
        <v>370837.32</v>
      </c>
      <c r="CL281" s="84">
        <v>50</v>
      </c>
      <c r="CM281" s="84">
        <f t="shared" ref="CM281:CM292" si="830">(CL281*$E281*$F281*$G281*$L281*$CM$11)</f>
        <v>1545155.5</v>
      </c>
      <c r="CN281" s="84">
        <v>7</v>
      </c>
      <c r="CO281" s="84">
        <f t="shared" ref="CO281:CO292" si="831">(CN281*$E281*$F281*$G281*$L281*$CO$11)</f>
        <v>216321.76999999996</v>
      </c>
      <c r="CP281" s="84">
        <v>100</v>
      </c>
      <c r="CQ281" s="84">
        <f t="shared" ref="CQ281:CQ292" si="832">(CP281*$E281*$F281*$G281*$L281*$CQ$11)</f>
        <v>3090311</v>
      </c>
      <c r="CR281" s="84">
        <v>92</v>
      </c>
      <c r="CS281" s="84">
        <f t="shared" ref="CS281:CS292" si="833">(CR281*$E281*$F281*$G281*$M281*$CS$11)</f>
        <v>3411703.344</v>
      </c>
      <c r="CT281" s="84"/>
      <c r="CU281" s="84">
        <f t="shared" ref="CU281:CU292" si="834">(CT281*$E281*$F281*$G281*$M281*$CU$11)</f>
        <v>0</v>
      </c>
      <c r="CV281" s="84"/>
      <c r="CW281" s="84">
        <f t="shared" ref="CW281:CW292" si="835">(CV281*$E281*$F281*$G281*$M281*$CW$11)</f>
        <v>0</v>
      </c>
      <c r="CX281" s="90"/>
      <c r="CY281" s="84">
        <f t="shared" ref="CY281:CY292" si="836">(CX281*$E281*$F281*$G281*$M281*$CY$11)</f>
        <v>0</v>
      </c>
      <c r="CZ281" s="84"/>
      <c r="DA281" s="89">
        <f t="shared" ref="DA281:DA292" si="837">(CZ281*$E281*$F281*$G281*$M281*DA$11)</f>
        <v>0</v>
      </c>
      <c r="DB281" s="84"/>
      <c r="DC281" s="84">
        <f t="shared" ref="DC281:DC292" si="838">(DB281*$E281*$F281*$G281*$M281*$DC$11)</f>
        <v>0</v>
      </c>
      <c r="DD281" s="91"/>
      <c r="DE281" s="84">
        <f t="shared" ref="DE281:DE292" si="839">(DD281*$E281*$F281*$G281*$M281*$DE$11)</f>
        <v>0</v>
      </c>
      <c r="DF281" s="84">
        <v>30</v>
      </c>
      <c r="DG281" s="84">
        <f t="shared" ref="DG281:DG292" si="840">(DF281*$E281*$F281*$G281*$M281*$DG$11)</f>
        <v>1112511.96</v>
      </c>
      <c r="DH281" s="84">
        <v>10</v>
      </c>
      <c r="DI281" s="84">
        <f t="shared" ref="DI281:DI292" si="841">(DH281*$E281*$F281*$G281*$N281*$DI$11)</f>
        <v>492242.39500000002</v>
      </c>
      <c r="DJ281" s="84">
        <v>26</v>
      </c>
      <c r="DK281" s="92">
        <f t="shared" ref="DK281:DK292" si="842">(DJ281*$E281*$F281*$G281*$O281*$DK$11)</f>
        <v>1474961.2930000001</v>
      </c>
      <c r="DL281" s="89"/>
      <c r="DM281" s="89"/>
      <c r="DN281" s="85">
        <f t="shared" ref="DN281:DN292" si="843">SUM(P281,R281,T281,V281,X281,Z281,AB281,AD281,AF281,AH281,AJ281,AL281,AR281,AV281,AX281,CB281,AN281,BB281,BD281,BF281,CP281,BH281,BJ281,AP281,BN281,AT281,CR281,BP281,CT281,BR281,BT281,BV281,CD281,BX281,BZ281,CF281,CH281,CJ281,CL281,CN281,CV281,CX281,BL281,AZ281,CZ281,DB281,DD281,DF281,DH281,DJ281,DL281)</f>
        <v>1030</v>
      </c>
      <c r="DO281" s="85">
        <f t="shared" ref="DO281:DO292" si="844">SUM(Q281,S281,U281,W281,Y281,AA281,AC281,AE281,AG281,AI281,AK281,AM281,AS281,AW281,AY281,CC281,AO281,BC281,BE281,BG281,CQ281,BI281,BK281,AQ281,BO281,AU281,CS281,BQ281,CU281,BS281,BU281,BW281,CE281,BY281,CA281,CG281,CI281,CK281,CM281,CO281,CW281,CY281,BM281,BA281,DA281,DC281,DE281,DG281,DI281,DK281,DM281)</f>
        <v>38837086.166800007</v>
      </c>
    </row>
    <row r="282" spans="1:119" ht="15.75" customHeight="1" x14ac:dyDescent="0.25">
      <c r="A282" s="73"/>
      <c r="B282" s="78">
        <v>244</v>
      </c>
      <c r="C282" s="79" t="s">
        <v>640</v>
      </c>
      <c r="D282" s="109" t="s">
        <v>641</v>
      </c>
      <c r="E282" s="74">
        <v>25969</v>
      </c>
      <c r="F282" s="81">
        <v>1.32</v>
      </c>
      <c r="G282" s="76">
        <v>1</v>
      </c>
      <c r="H282" s="77"/>
      <c r="I282" s="77"/>
      <c r="J282" s="77"/>
      <c r="K282" s="51"/>
      <c r="L282" s="82">
        <v>1.4</v>
      </c>
      <c r="M282" s="82">
        <v>1.68</v>
      </c>
      <c r="N282" s="82">
        <v>2.23</v>
      </c>
      <c r="O282" s="83">
        <v>2.57</v>
      </c>
      <c r="P282" s="84">
        <v>42</v>
      </c>
      <c r="Q282" s="84">
        <f t="shared" si="797"/>
        <v>2217170.8944000001</v>
      </c>
      <c r="R282" s="84"/>
      <c r="S282" s="84">
        <f t="shared" si="798"/>
        <v>0</v>
      </c>
      <c r="T282" s="84"/>
      <c r="U282" s="84">
        <f t="shared" si="799"/>
        <v>0</v>
      </c>
      <c r="V282" s="84"/>
      <c r="W282" s="85">
        <f t="shared" si="800"/>
        <v>0</v>
      </c>
      <c r="X282" s="84"/>
      <c r="Y282" s="84">
        <f t="shared" si="801"/>
        <v>0</v>
      </c>
      <c r="Z282" s="84"/>
      <c r="AA282" s="84"/>
      <c r="AB282" s="84"/>
      <c r="AC282" s="84">
        <f t="shared" si="802"/>
        <v>0</v>
      </c>
      <c r="AD282" s="84"/>
      <c r="AE282" s="84"/>
      <c r="AF282" s="84"/>
      <c r="AG282" s="84">
        <f t="shared" si="803"/>
        <v>0</v>
      </c>
      <c r="AH282" s="84"/>
      <c r="AI282" s="84"/>
      <c r="AJ282" s="86"/>
      <c r="AK282" s="84">
        <f t="shared" si="804"/>
        <v>0</v>
      </c>
      <c r="AL282" s="84">
        <v>3</v>
      </c>
      <c r="AM282" s="85">
        <f t="shared" si="805"/>
        <v>158369.34960000002</v>
      </c>
      <c r="AN282" s="84">
        <v>1</v>
      </c>
      <c r="AO282" s="84">
        <f t="shared" si="806"/>
        <v>52789.783200000005</v>
      </c>
      <c r="AP282" s="84">
        <v>2</v>
      </c>
      <c r="AQ282" s="84">
        <f t="shared" si="807"/>
        <v>126695.47968000002</v>
      </c>
      <c r="AR282" s="90"/>
      <c r="AS282" s="84">
        <f t="shared" si="808"/>
        <v>0</v>
      </c>
      <c r="AT282" s="84"/>
      <c r="AU282" s="89">
        <f t="shared" si="809"/>
        <v>0</v>
      </c>
      <c r="AV282" s="84"/>
      <c r="AW282" s="84">
        <f t="shared" si="810"/>
        <v>0</v>
      </c>
      <c r="AX282" s="84">
        <v>0</v>
      </c>
      <c r="AY282" s="84">
        <f t="shared" si="811"/>
        <v>0</v>
      </c>
      <c r="AZ282" s="84"/>
      <c r="BA282" s="84">
        <f t="shared" si="812"/>
        <v>0</v>
      </c>
      <c r="BB282" s="84"/>
      <c r="BC282" s="84">
        <f t="shared" si="813"/>
        <v>0</v>
      </c>
      <c r="BD282" s="84"/>
      <c r="BE282" s="85">
        <f t="shared" si="814"/>
        <v>0</v>
      </c>
      <c r="BF282" s="84"/>
      <c r="BG282" s="85">
        <f t="shared" si="815"/>
        <v>0</v>
      </c>
      <c r="BH282" s="84"/>
      <c r="BI282" s="84">
        <f t="shared" si="816"/>
        <v>0</v>
      </c>
      <c r="BJ282" s="84"/>
      <c r="BK282" s="84">
        <f t="shared" si="817"/>
        <v>0</v>
      </c>
      <c r="BL282" s="84"/>
      <c r="BM282" s="84">
        <f t="shared" si="818"/>
        <v>0</v>
      </c>
      <c r="BN282" s="84"/>
      <c r="BO282" s="85">
        <f t="shared" si="819"/>
        <v>0</v>
      </c>
      <c r="BP282" s="84"/>
      <c r="BQ282" s="84">
        <f t="shared" si="820"/>
        <v>0</v>
      </c>
      <c r="BR282" s="84"/>
      <c r="BS282" s="84">
        <f t="shared" si="821"/>
        <v>0</v>
      </c>
      <c r="BT282" s="84">
        <v>2</v>
      </c>
      <c r="BU282" s="85">
        <f t="shared" si="822"/>
        <v>138213.25056000001</v>
      </c>
      <c r="BV282" s="84"/>
      <c r="BW282" s="89">
        <f t="shared" si="823"/>
        <v>0</v>
      </c>
      <c r="BX282" s="84"/>
      <c r="BY282" s="84">
        <f t="shared" si="824"/>
        <v>0</v>
      </c>
      <c r="BZ282" s="84"/>
      <c r="CA282" s="84">
        <f t="shared" si="825"/>
        <v>0</v>
      </c>
      <c r="CB282" s="84"/>
      <c r="CC282" s="84">
        <f t="shared" si="826"/>
        <v>0</v>
      </c>
      <c r="CD282" s="84">
        <v>2</v>
      </c>
      <c r="CE282" s="84">
        <f t="shared" si="827"/>
        <v>115177.70880000001</v>
      </c>
      <c r="CF282" s="84"/>
      <c r="CG282" s="84"/>
      <c r="CH282" s="84"/>
      <c r="CI282" s="85">
        <f t="shared" si="828"/>
        <v>0</v>
      </c>
      <c r="CJ282" s="84">
        <v>2</v>
      </c>
      <c r="CK282" s="85">
        <f t="shared" si="829"/>
        <v>76785.139200000005</v>
      </c>
      <c r="CL282" s="84"/>
      <c r="CM282" s="84">
        <f t="shared" si="830"/>
        <v>0</v>
      </c>
      <c r="CN282" s="84"/>
      <c r="CO282" s="84">
        <f t="shared" si="831"/>
        <v>0</v>
      </c>
      <c r="CP282" s="84">
        <v>2</v>
      </c>
      <c r="CQ282" s="84">
        <f t="shared" si="832"/>
        <v>95981.423999999999</v>
      </c>
      <c r="CR282" s="84"/>
      <c r="CS282" s="84">
        <f t="shared" si="833"/>
        <v>0</v>
      </c>
      <c r="CT282" s="84"/>
      <c r="CU282" s="84">
        <f t="shared" si="834"/>
        <v>0</v>
      </c>
      <c r="CV282" s="84"/>
      <c r="CW282" s="84">
        <f t="shared" si="835"/>
        <v>0</v>
      </c>
      <c r="CX282" s="90"/>
      <c r="CY282" s="84">
        <f t="shared" si="836"/>
        <v>0</v>
      </c>
      <c r="CZ282" s="84"/>
      <c r="DA282" s="89">
        <f t="shared" si="837"/>
        <v>0</v>
      </c>
      <c r="DB282" s="84"/>
      <c r="DC282" s="84">
        <f t="shared" si="838"/>
        <v>0</v>
      </c>
      <c r="DD282" s="91"/>
      <c r="DE282" s="84">
        <f t="shared" si="839"/>
        <v>0</v>
      </c>
      <c r="DF282" s="84">
        <v>2</v>
      </c>
      <c r="DG282" s="84">
        <f t="shared" si="840"/>
        <v>115177.70880000001</v>
      </c>
      <c r="DH282" s="84"/>
      <c r="DI282" s="84">
        <f t="shared" si="841"/>
        <v>0</v>
      </c>
      <c r="DJ282" s="84"/>
      <c r="DK282" s="92">
        <f t="shared" si="842"/>
        <v>0</v>
      </c>
      <c r="DL282" s="89"/>
      <c r="DM282" s="89"/>
      <c r="DN282" s="85">
        <f t="shared" si="843"/>
        <v>58</v>
      </c>
      <c r="DO282" s="85">
        <f t="shared" si="844"/>
        <v>3096360.7382400003</v>
      </c>
    </row>
    <row r="283" spans="1:119" ht="15.75" customHeight="1" x14ac:dyDescent="0.25">
      <c r="A283" s="73"/>
      <c r="B283" s="78">
        <v>245</v>
      </c>
      <c r="C283" s="79" t="s">
        <v>642</v>
      </c>
      <c r="D283" s="109" t="s">
        <v>643</v>
      </c>
      <c r="E283" s="74">
        <v>25969</v>
      </c>
      <c r="F283" s="81">
        <v>1.05</v>
      </c>
      <c r="G283" s="76">
        <v>1</v>
      </c>
      <c r="H283" s="77"/>
      <c r="I283" s="77"/>
      <c r="J283" s="77"/>
      <c r="K283" s="51"/>
      <c r="L283" s="82">
        <v>1.4</v>
      </c>
      <c r="M283" s="82">
        <v>1.68</v>
      </c>
      <c r="N283" s="82">
        <v>2.23</v>
      </c>
      <c r="O283" s="83">
        <v>2.57</v>
      </c>
      <c r="P283" s="84">
        <v>227</v>
      </c>
      <c r="Q283" s="84">
        <f t="shared" si="797"/>
        <v>9532155.1710000001</v>
      </c>
      <c r="R283" s="84">
        <v>41</v>
      </c>
      <c r="S283" s="84">
        <f t="shared" si="798"/>
        <v>1721666.7930000001</v>
      </c>
      <c r="T283" s="84"/>
      <c r="U283" s="84">
        <f t="shared" si="799"/>
        <v>0</v>
      </c>
      <c r="V283" s="84"/>
      <c r="W283" s="85">
        <f t="shared" si="800"/>
        <v>0</v>
      </c>
      <c r="X283" s="84"/>
      <c r="Y283" s="84">
        <f t="shared" si="801"/>
        <v>0</v>
      </c>
      <c r="Z283" s="84"/>
      <c r="AA283" s="84"/>
      <c r="AB283" s="84"/>
      <c r="AC283" s="84">
        <f t="shared" si="802"/>
        <v>0</v>
      </c>
      <c r="AD283" s="84"/>
      <c r="AE283" s="84"/>
      <c r="AF283" s="84">
        <v>12</v>
      </c>
      <c r="AG283" s="84">
        <f t="shared" si="803"/>
        <v>503902.47600000008</v>
      </c>
      <c r="AH283" s="84"/>
      <c r="AI283" s="84"/>
      <c r="AJ283" s="84">
        <v>1</v>
      </c>
      <c r="AK283" s="84">
        <f t="shared" si="804"/>
        <v>41991.873000000007</v>
      </c>
      <c r="AL283" s="84">
        <v>55</v>
      </c>
      <c r="AM283" s="85">
        <f t="shared" si="805"/>
        <v>2309553.0150000001</v>
      </c>
      <c r="AN283" s="84">
        <v>373</v>
      </c>
      <c r="AO283" s="84">
        <f t="shared" si="806"/>
        <v>15662968.629000001</v>
      </c>
      <c r="AP283" s="84">
        <v>150</v>
      </c>
      <c r="AQ283" s="84">
        <f t="shared" si="807"/>
        <v>7558537.1399999997</v>
      </c>
      <c r="AR283" s="90"/>
      <c r="AS283" s="84">
        <f t="shared" si="808"/>
        <v>0</v>
      </c>
      <c r="AT283" s="84">
        <v>5</v>
      </c>
      <c r="AU283" s="89">
        <f t="shared" si="809"/>
        <v>251951.23800000001</v>
      </c>
      <c r="AV283" s="84"/>
      <c r="AW283" s="84">
        <f t="shared" si="810"/>
        <v>0</v>
      </c>
      <c r="AX283" s="84"/>
      <c r="AY283" s="84">
        <f t="shared" si="811"/>
        <v>0</v>
      </c>
      <c r="AZ283" s="84"/>
      <c r="BA283" s="84">
        <f t="shared" si="812"/>
        <v>0</v>
      </c>
      <c r="BB283" s="84"/>
      <c r="BC283" s="84">
        <f t="shared" si="813"/>
        <v>0</v>
      </c>
      <c r="BD283" s="84"/>
      <c r="BE283" s="85">
        <f t="shared" si="814"/>
        <v>0</v>
      </c>
      <c r="BF283" s="84"/>
      <c r="BG283" s="85">
        <f t="shared" si="815"/>
        <v>0</v>
      </c>
      <c r="BH283" s="84">
        <v>21</v>
      </c>
      <c r="BI283" s="84">
        <f t="shared" si="816"/>
        <v>961995.63599999994</v>
      </c>
      <c r="BJ283" s="84">
        <v>43</v>
      </c>
      <c r="BK283" s="84">
        <f t="shared" si="817"/>
        <v>2166780.6468000002</v>
      </c>
      <c r="BL283" s="84"/>
      <c r="BM283" s="84">
        <f t="shared" si="818"/>
        <v>0</v>
      </c>
      <c r="BN283" s="84"/>
      <c r="BO283" s="85">
        <f t="shared" si="819"/>
        <v>0</v>
      </c>
      <c r="BP283" s="84">
        <v>36</v>
      </c>
      <c r="BQ283" s="84">
        <f t="shared" si="820"/>
        <v>1649135.3760000002</v>
      </c>
      <c r="BR283" s="84">
        <v>20</v>
      </c>
      <c r="BS283" s="84">
        <f t="shared" si="821"/>
        <v>824567.68799999997</v>
      </c>
      <c r="BT283" s="84">
        <v>88</v>
      </c>
      <c r="BU283" s="85">
        <f t="shared" si="822"/>
        <v>4837463.7696000002</v>
      </c>
      <c r="BV283" s="84">
        <v>145</v>
      </c>
      <c r="BW283" s="89">
        <f t="shared" si="823"/>
        <v>7970820.9839999992</v>
      </c>
      <c r="BX283" s="84"/>
      <c r="BY283" s="84">
        <f t="shared" si="824"/>
        <v>0</v>
      </c>
      <c r="BZ283" s="84"/>
      <c r="CA283" s="84">
        <f t="shared" si="825"/>
        <v>0</v>
      </c>
      <c r="CB283" s="84"/>
      <c r="CC283" s="84">
        <f t="shared" si="826"/>
        <v>0</v>
      </c>
      <c r="CD283" s="84">
        <v>65</v>
      </c>
      <c r="CE283" s="84">
        <f t="shared" si="827"/>
        <v>2977605.54</v>
      </c>
      <c r="CF283" s="84"/>
      <c r="CG283" s="84"/>
      <c r="CH283" s="84">
        <v>10</v>
      </c>
      <c r="CI283" s="85">
        <f t="shared" si="828"/>
        <v>305395.44</v>
      </c>
      <c r="CJ283" s="84">
        <v>30</v>
      </c>
      <c r="CK283" s="85">
        <f t="shared" si="829"/>
        <v>916186.32</v>
      </c>
      <c r="CL283" s="84">
        <v>10</v>
      </c>
      <c r="CM283" s="84">
        <f t="shared" si="830"/>
        <v>381744.3</v>
      </c>
      <c r="CN283" s="84">
        <v>43</v>
      </c>
      <c r="CO283" s="84">
        <f t="shared" si="831"/>
        <v>1641500.49</v>
      </c>
      <c r="CP283" s="84">
        <v>50</v>
      </c>
      <c r="CQ283" s="84">
        <f t="shared" si="832"/>
        <v>1908721.4999999998</v>
      </c>
      <c r="CR283" s="84">
        <v>93</v>
      </c>
      <c r="CS283" s="84">
        <f t="shared" si="833"/>
        <v>4260266.3880000003</v>
      </c>
      <c r="CT283" s="84"/>
      <c r="CU283" s="84">
        <f t="shared" si="834"/>
        <v>0</v>
      </c>
      <c r="CV283" s="84"/>
      <c r="CW283" s="84">
        <f t="shared" si="835"/>
        <v>0</v>
      </c>
      <c r="CX283" s="90"/>
      <c r="CY283" s="84">
        <f t="shared" si="836"/>
        <v>0</v>
      </c>
      <c r="CZ283" s="84"/>
      <c r="DA283" s="89">
        <f t="shared" si="837"/>
        <v>0</v>
      </c>
      <c r="DB283" s="84"/>
      <c r="DC283" s="84">
        <f t="shared" si="838"/>
        <v>0</v>
      </c>
      <c r="DD283" s="91"/>
      <c r="DE283" s="84">
        <f t="shared" si="839"/>
        <v>0</v>
      </c>
      <c r="DF283" s="84">
        <v>57</v>
      </c>
      <c r="DG283" s="84">
        <f t="shared" si="840"/>
        <v>2611131.0120000001</v>
      </c>
      <c r="DH283" s="84">
        <v>5</v>
      </c>
      <c r="DI283" s="84">
        <f t="shared" si="841"/>
        <v>304032.0675</v>
      </c>
      <c r="DJ283" s="84">
        <v>30</v>
      </c>
      <c r="DK283" s="92">
        <f t="shared" si="842"/>
        <v>2102320.395</v>
      </c>
      <c r="DL283" s="89"/>
      <c r="DM283" s="89"/>
      <c r="DN283" s="85">
        <f t="shared" si="843"/>
        <v>1610</v>
      </c>
      <c r="DO283" s="85">
        <f t="shared" si="844"/>
        <v>73402393.88789998</v>
      </c>
    </row>
    <row r="284" spans="1:119" ht="30" customHeight="1" x14ac:dyDescent="0.25">
      <c r="A284" s="73"/>
      <c r="B284" s="78">
        <v>246</v>
      </c>
      <c r="C284" s="79" t="s">
        <v>644</v>
      </c>
      <c r="D284" s="109" t="s">
        <v>645</v>
      </c>
      <c r="E284" s="74">
        <v>25969</v>
      </c>
      <c r="F284" s="81">
        <v>1.01</v>
      </c>
      <c r="G284" s="76">
        <v>1</v>
      </c>
      <c r="H284" s="140"/>
      <c r="I284" s="140"/>
      <c r="J284" s="140"/>
      <c r="K284" s="51"/>
      <c r="L284" s="82">
        <v>1.4</v>
      </c>
      <c r="M284" s="82">
        <v>1.68</v>
      </c>
      <c r="N284" s="82">
        <v>2.23</v>
      </c>
      <c r="O284" s="83">
        <v>2.57</v>
      </c>
      <c r="P284" s="84">
        <v>27</v>
      </c>
      <c r="Q284" s="84">
        <f t="shared" si="797"/>
        <v>1090588.9302000001</v>
      </c>
      <c r="R284" s="84">
        <v>47</v>
      </c>
      <c r="S284" s="84">
        <f t="shared" si="798"/>
        <v>1898432.5822000001</v>
      </c>
      <c r="T284" s="84"/>
      <c r="U284" s="84">
        <f t="shared" si="799"/>
        <v>0</v>
      </c>
      <c r="V284" s="84"/>
      <c r="W284" s="85">
        <f t="shared" si="800"/>
        <v>0</v>
      </c>
      <c r="X284" s="84"/>
      <c r="Y284" s="84">
        <f t="shared" si="801"/>
        <v>0</v>
      </c>
      <c r="Z284" s="84"/>
      <c r="AA284" s="84"/>
      <c r="AB284" s="84"/>
      <c r="AC284" s="84">
        <f t="shared" si="802"/>
        <v>0</v>
      </c>
      <c r="AD284" s="84"/>
      <c r="AE284" s="84"/>
      <c r="AF284" s="84">
        <v>30</v>
      </c>
      <c r="AG284" s="84">
        <f t="shared" si="803"/>
        <v>1211765.4780000001</v>
      </c>
      <c r="AH284" s="84"/>
      <c r="AI284" s="84"/>
      <c r="AJ284" s="86"/>
      <c r="AK284" s="84">
        <f t="shared" si="804"/>
        <v>0</v>
      </c>
      <c r="AL284" s="84"/>
      <c r="AM284" s="85">
        <f t="shared" si="805"/>
        <v>0</v>
      </c>
      <c r="AN284" s="84"/>
      <c r="AO284" s="84">
        <f t="shared" si="806"/>
        <v>0</v>
      </c>
      <c r="AP284" s="84">
        <v>4</v>
      </c>
      <c r="AQ284" s="84">
        <f t="shared" si="807"/>
        <v>193882.47647999998</v>
      </c>
      <c r="AR284" s="90"/>
      <c r="AS284" s="84">
        <f t="shared" si="808"/>
        <v>0</v>
      </c>
      <c r="AT284" s="84"/>
      <c r="AU284" s="89">
        <f t="shared" si="809"/>
        <v>0</v>
      </c>
      <c r="AV284" s="84"/>
      <c r="AW284" s="84">
        <f t="shared" si="810"/>
        <v>0</v>
      </c>
      <c r="AX284" s="84">
        <v>0</v>
      </c>
      <c r="AY284" s="84">
        <f t="shared" si="811"/>
        <v>0</v>
      </c>
      <c r="AZ284" s="84"/>
      <c r="BA284" s="84">
        <f t="shared" si="812"/>
        <v>0</v>
      </c>
      <c r="BB284" s="84"/>
      <c r="BC284" s="84">
        <f t="shared" si="813"/>
        <v>0</v>
      </c>
      <c r="BD284" s="84"/>
      <c r="BE284" s="85">
        <f t="shared" si="814"/>
        <v>0</v>
      </c>
      <c r="BF284" s="84"/>
      <c r="BG284" s="85">
        <f t="shared" si="815"/>
        <v>0</v>
      </c>
      <c r="BH284" s="84"/>
      <c r="BI284" s="84">
        <f t="shared" si="816"/>
        <v>0</v>
      </c>
      <c r="BJ284" s="84"/>
      <c r="BK284" s="84">
        <f t="shared" si="817"/>
        <v>0</v>
      </c>
      <c r="BL284" s="84"/>
      <c r="BM284" s="84">
        <f t="shared" si="818"/>
        <v>0</v>
      </c>
      <c r="BN284" s="84"/>
      <c r="BO284" s="85">
        <f t="shared" si="819"/>
        <v>0</v>
      </c>
      <c r="BP284" s="84"/>
      <c r="BQ284" s="84">
        <f t="shared" si="820"/>
        <v>0</v>
      </c>
      <c r="BR284" s="84"/>
      <c r="BS284" s="84">
        <f t="shared" si="821"/>
        <v>0</v>
      </c>
      <c r="BT284" s="84"/>
      <c r="BU284" s="85">
        <f t="shared" si="822"/>
        <v>0</v>
      </c>
      <c r="BV284" s="84"/>
      <c r="BW284" s="89">
        <f t="shared" si="823"/>
        <v>0</v>
      </c>
      <c r="BX284" s="84"/>
      <c r="BY284" s="84">
        <f t="shared" si="824"/>
        <v>0</v>
      </c>
      <c r="BZ284" s="84"/>
      <c r="CA284" s="84">
        <f t="shared" si="825"/>
        <v>0</v>
      </c>
      <c r="CB284" s="84"/>
      <c r="CC284" s="84">
        <f t="shared" si="826"/>
        <v>0</v>
      </c>
      <c r="CD284" s="84"/>
      <c r="CE284" s="84">
        <f t="shared" si="827"/>
        <v>0</v>
      </c>
      <c r="CF284" s="84"/>
      <c r="CG284" s="84"/>
      <c r="CH284" s="84"/>
      <c r="CI284" s="85">
        <f t="shared" si="828"/>
        <v>0</v>
      </c>
      <c r="CJ284" s="84"/>
      <c r="CK284" s="85">
        <f t="shared" si="829"/>
        <v>0</v>
      </c>
      <c r="CL284" s="84"/>
      <c r="CM284" s="84">
        <f t="shared" si="830"/>
        <v>0</v>
      </c>
      <c r="CN284" s="84"/>
      <c r="CO284" s="84">
        <f t="shared" si="831"/>
        <v>0</v>
      </c>
      <c r="CP284" s="84"/>
      <c r="CQ284" s="84">
        <f t="shared" si="832"/>
        <v>0</v>
      </c>
      <c r="CR284" s="84"/>
      <c r="CS284" s="84">
        <f t="shared" si="833"/>
        <v>0</v>
      </c>
      <c r="CT284" s="84"/>
      <c r="CU284" s="84">
        <f t="shared" si="834"/>
        <v>0</v>
      </c>
      <c r="CV284" s="84"/>
      <c r="CW284" s="84">
        <f t="shared" si="835"/>
        <v>0</v>
      </c>
      <c r="CX284" s="90"/>
      <c r="CY284" s="84">
        <f t="shared" si="836"/>
        <v>0</v>
      </c>
      <c r="CZ284" s="84"/>
      <c r="DA284" s="89">
        <f t="shared" si="837"/>
        <v>0</v>
      </c>
      <c r="DB284" s="84"/>
      <c r="DC284" s="84">
        <f t="shared" si="838"/>
        <v>0</v>
      </c>
      <c r="DD284" s="91"/>
      <c r="DE284" s="84">
        <f t="shared" si="839"/>
        <v>0</v>
      </c>
      <c r="DF284" s="84"/>
      <c r="DG284" s="84">
        <f t="shared" si="840"/>
        <v>0</v>
      </c>
      <c r="DH284" s="84"/>
      <c r="DI284" s="84">
        <f t="shared" si="841"/>
        <v>0</v>
      </c>
      <c r="DJ284" s="84"/>
      <c r="DK284" s="92">
        <f t="shared" si="842"/>
        <v>0</v>
      </c>
      <c r="DL284" s="89"/>
      <c r="DM284" s="89"/>
      <c r="DN284" s="85">
        <f t="shared" si="843"/>
        <v>108</v>
      </c>
      <c r="DO284" s="85">
        <f t="shared" si="844"/>
        <v>4394669.4668800002</v>
      </c>
    </row>
    <row r="285" spans="1:119" ht="30" customHeight="1" x14ac:dyDescent="0.25">
      <c r="A285" s="73"/>
      <c r="B285" s="78">
        <v>247</v>
      </c>
      <c r="C285" s="79" t="s">
        <v>646</v>
      </c>
      <c r="D285" s="109" t="s">
        <v>647</v>
      </c>
      <c r="E285" s="74">
        <v>25969</v>
      </c>
      <c r="F285" s="81">
        <v>2.11</v>
      </c>
      <c r="G285" s="76">
        <v>1</v>
      </c>
      <c r="H285" s="77"/>
      <c r="I285" s="77"/>
      <c r="J285" s="77"/>
      <c r="K285" s="51"/>
      <c r="L285" s="82">
        <v>1.4</v>
      </c>
      <c r="M285" s="82">
        <v>1.68</v>
      </c>
      <c r="N285" s="82">
        <v>2.23</v>
      </c>
      <c r="O285" s="83">
        <v>2.57</v>
      </c>
      <c r="P285" s="84">
        <v>5</v>
      </c>
      <c r="Q285" s="84">
        <f t="shared" si="797"/>
        <v>421918.34300000005</v>
      </c>
      <c r="R285" s="84">
        <v>3</v>
      </c>
      <c r="S285" s="84">
        <f t="shared" si="798"/>
        <v>253151.00579999998</v>
      </c>
      <c r="T285" s="84"/>
      <c r="U285" s="84">
        <f t="shared" si="799"/>
        <v>0</v>
      </c>
      <c r="V285" s="84"/>
      <c r="W285" s="85">
        <f t="shared" si="800"/>
        <v>0</v>
      </c>
      <c r="X285" s="84">
        <v>1</v>
      </c>
      <c r="Y285" s="84">
        <f t="shared" si="801"/>
        <v>107397.39639999998</v>
      </c>
      <c r="Z285" s="84"/>
      <c r="AA285" s="84"/>
      <c r="AB285" s="84"/>
      <c r="AC285" s="84">
        <f t="shared" si="802"/>
        <v>0</v>
      </c>
      <c r="AD285" s="84"/>
      <c r="AE285" s="84"/>
      <c r="AF285" s="84">
        <v>2</v>
      </c>
      <c r="AG285" s="84">
        <f t="shared" si="803"/>
        <v>168767.33720000001</v>
      </c>
      <c r="AH285" s="84"/>
      <c r="AI285" s="84"/>
      <c r="AJ285" s="86"/>
      <c r="AK285" s="84">
        <f t="shared" si="804"/>
        <v>0</v>
      </c>
      <c r="AL285" s="84"/>
      <c r="AM285" s="85">
        <f t="shared" si="805"/>
        <v>0</v>
      </c>
      <c r="AN285" s="84"/>
      <c r="AO285" s="84">
        <f t="shared" si="806"/>
        <v>0</v>
      </c>
      <c r="AP285" s="84">
        <v>2</v>
      </c>
      <c r="AQ285" s="84">
        <f t="shared" si="807"/>
        <v>202520.80463999999</v>
      </c>
      <c r="AR285" s="90"/>
      <c r="AS285" s="84">
        <f t="shared" si="808"/>
        <v>0</v>
      </c>
      <c r="AT285" s="84"/>
      <c r="AU285" s="89">
        <f t="shared" si="809"/>
        <v>0</v>
      </c>
      <c r="AV285" s="84"/>
      <c r="AW285" s="84">
        <f t="shared" si="810"/>
        <v>0</v>
      </c>
      <c r="AX285" s="84">
        <v>0</v>
      </c>
      <c r="AY285" s="84">
        <f t="shared" si="811"/>
        <v>0</v>
      </c>
      <c r="AZ285" s="84"/>
      <c r="BA285" s="84">
        <f t="shared" si="812"/>
        <v>0</v>
      </c>
      <c r="BB285" s="84"/>
      <c r="BC285" s="84">
        <f t="shared" si="813"/>
        <v>0</v>
      </c>
      <c r="BD285" s="84"/>
      <c r="BE285" s="85">
        <f t="shared" si="814"/>
        <v>0</v>
      </c>
      <c r="BF285" s="84"/>
      <c r="BG285" s="85">
        <f t="shared" si="815"/>
        <v>0</v>
      </c>
      <c r="BH285" s="84"/>
      <c r="BI285" s="84">
        <f t="shared" si="816"/>
        <v>0</v>
      </c>
      <c r="BJ285" s="84"/>
      <c r="BK285" s="84">
        <f t="shared" si="817"/>
        <v>0</v>
      </c>
      <c r="BL285" s="84"/>
      <c r="BM285" s="84">
        <f t="shared" si="818"/>
        <v>0</v>
      </c>
      <c r="BN285" s="84"/>
      <c r="BO285" s="85">
        <f t="shared" si="819"/>
        <v>0</v>
      </c>
      <c r="BP285" s="84"/>
      <c r="BQ285" s="84">
        <f t="shared" si="820"/>
        <v>0</v>
      </c>
      <c r="BR285" s="84"/>
      <c r="BS285" s="84">
        <f t="shared" si="821"/>
        <v>0</v>
      </c>
      <c r="BT285" s="84"/>
      <c r="BU285" s="85">
        <f t="shared" si="822"/>
        <v>0</v>
      </c>
      <c r="BV285" s="84"/>
      <c r="BW285" s="89">
        <f t="shared" si="823"/>
        <v>0</v>
      </c>
      <c r="BX285" s="84"/>
      <c r="BY285" s="84">
        <f t="shared" si="824"/>
        <v>0</v>
      </c>
      <c r="BZ285" s="84"/>
      <c r="CA285" s="84">
        <f t="shared" si="825"/>
        <v>0</v>
      </c>
      <c r="CB285" s="84"/>
      <c r="CC285" s="84">
        <f t="shared" si="826"/>
        <v>0</v>
      </c>
      <c r="CD285" s="84"/>
      <c r="CE285" s="84">
        <f t="shared" si="827"/>
        <v>0</v>
      </c>
      <c r="CF285" s="84"/>
      <c r="CG285" s="84"/>
      <c r="CH285" s="84"/>
      <c r="CI285" s="85">
        <f t="shared" si="828"/>
        <v>0</v>
      </c>
      <c r="CJ285" s="84"/>
      <c r="CK285" s="85">
        <f t="shared" si="829"/>
        <v>0</v>
      </c>
      <c r="CL285" s="84"/>
      <c r="CM285" s="84">
        <f t="shared" si="830"/>
        <v>0</v>
      </c>
      <c r="CN285" s="84"/>
      <c r="CO285" s="84">
        <f t="shared" si="831"/>
        <v>0</v>
      </c>
      <c r="CP285" s="84"/>
      <c r="CQ285" s="84">
        <f t="shared" si="832"/>
        <v>0</v>
      </c>
      <c r="CR285" s="84"/>
      <c r="CS285" s="84">
        <f t="shared" si="833"/>
        <v>0</v>
      </c>
      <c r="CT285" s="84">
        <v>5</v>
      </c>
      <c r="CU285" s="84">
        <f t="shared" si="834"/>
        <v>460274.55599999998</v>
      </c>
      <c r="CV285" s="84"/>
      <c r="CW285" s="84">
        <f t="shared" si="835"/>
        <v>0</v>
      </c>
      <c r="CX285" s="90"/>
      <c r="CY285" s="84">
        <f t="shared" si="836"/>
        <v>0</v>
      </c>
      <c r="CZ285" s="84"/>
      <c r="DA285" s="89">
        <f t="shared" si="837"/>
        <v>0</v>
      </c>
      <c r="DB285" s="84"/>
      <c r="DC285" s="84">
        <f t="shared" si="838"/>
        <v>0</v>
      </c>
      <c r="DD285" s="91"/>
      <c r="DE285" s="84">
        <f t="shared" si="839"/>
        <v>0</v>
      </c>
      <c r="DF285" s="84"/>
      <c r="DG285" s="84">
        <f t="shared" si="840"/>
        <v>0</v>
      </c>
      <c r="DH285" s="84"/>
      <c r="DI285" s="84">
        <f t="shared" si="841"/>
        <v>0</v>
      </c>
      <c r="DJ285" s="84"/>
      <c r="DK285" s="92">
        <f t="shared" si="842"/>
        <v>0</v>
      </c>
      <c r="DL285" s="89"/>
      <c r="DM285" s="89"/>
      <c r="DN285" s="85">
        <f t="shared" si="843"/>
        <v>18</v>
      </c>
      <c r="DO285" s="85">
        <f t="shared" si="844"/>
        <v>1614029.4430399998</v>
      </c>
    </row>
    <row r="286" spans="1:119" ht="30" customHeight="1" x14ac:dyDescent="0.25">
      <c r="A286" s="73"/>
      <c r="B286" s="78">
        <v>248</v>
      </c>
      <c r="C286" s="79" t="s">
        <v>648</v>
      </c>
      <c r="D286" s="109" t="s">
        <v>649</v>
      </c>
      <c r="E286" s="74">
        <v>25969</v>
      </c>
      <c r="F286" s="81">
        <v>3.97</v>
      </c>
      <c r="G286" s="76">
        <v>1</v>
      </c>
      <c r="H286" s="77"/>
      <c r="I286" s="77"/>
      <c r="J286" s="77"/>
      <c r="K286" s="51"/>
      <c r="L286" s="82">
        <v>1.4</v>
      </c>
      <c r="M286" s="82">
        <v>1.68</v>
      </c>
      <c r="N286" s="82">
        <v>2.23</v>
      </c>
      <c r="O286" s="83">
        <v>2.57</v>
      </c>
      <c r="P286" s="84">
        <v>0</v>
      </c>
      <c r="Q286" s="84">
        <f t="shared" si="797"/>
        <v>0</v>
      </c>
      <c r="R286" s="84"/>
      <c r="S286" s="84">
        <f t="shared" si="798"/>
        <v>0</v>
      </c>
      <c r="T286" s="84"/>
      <c r="U286" s="84">
        <f t="shared" si="799"/>
        <v>0</v>
      </c>
      <c r="V286" s="84"/>
      <c r="W286" s="85">
        <f t="shared" si="800"/>
        <v>0</v>
      </c>
      <c r="X286" s="84"/>
      <c r="Y286" s="84">
        <f t="shared" si="801"/>
        <v>0</v>
      </c>
      <c r="Z286" s="84"/>
      <c r="AA286" s="84"/>
      <c r="AB286" s="84"/>
      <c r="AC286" s="84">
        <f t="shared" si="802"/>
        <v>0</v>
      </c>
      <c r="AD286" s="84"/>
      <c r="AE286" s="84"/>
      <c r="AF286" s="84"/>
      <c r="AG286" s="84">
        <f t="shared" si="803"/>
        <v>0</v>
      </c>
      <c r="AH286" s="84"/>
      <c r="AI286" s="84"/>
      <c r="AJ286" s="86"/>
      <c r="AK286" s="84">
        <f t="shared" si="804"/>
        <v>0</v>
      </c>
      <c r="AL286" s="84"/>
      <c r="AM286" s="85">
        <f t="shared" si="805"/>
        <v>0</v>
      </c>
      <c r="AN286" s="84"/>
      <c r="AO286" s="84">
        <f t="shared" si="806"/>
        <v>0</v>
      </c>
      <c r="AP286" s="84"/>
      <c r="AQ286" s="84">
        <f t="shared" si="807"/>
        <v>0</v>
      </c>
      <c r="AR286" s="90"/>
      <c r="AS286" s="84">
        <f t="shared" si="808"/>
        <v>0</v>
      </c>
      <c r="AT286" s="84"/>
      <c r="AU286" s="89">
        <f t="shared" si="809"/>
        <v>0</v>
      </c>
      <c r="AV286" s="84"/>
      <c r="AW286" s="84">
        <f t="shared" si="810"/>
        <v>0</v>
      </c>
      <c r="AX286" s="84"/>
      <c r="AY286" s="84">
        <f t="shared" si="811"/>
        <v>0</v>
      </c>
      <c r="AZ286" s="84"/>
      <c r="BA286" s="84">
        <f t="shared" si="812"/>
        <v>0</v>
      </c>
      <c r="BB286" s="84"/>
      <c r="BC286" s="84">
        <f t="shared" si="813"/>
        <v>0</v>
      </c>
      <c r="BD286" s="84"/>
      <c r="BE286" s="85">
        <f t="shared" si="814"/>
        <v>0</v>
      </c>
      <c r="BF286" s="84"/>
      <c r="BG286" s="85">
        <f t="shared" si="815"/>
        <v>0</v>
      </c>
      <c r="BH286" s="84"/>
      <c r="BI286" s="84">
        <f t="shared" si="816"/>
        <v>0</v>
      </c>
      <c r="BJ286" s="84"/>
      <c r="BK286" s="84">
        <f t="shared" si="817"/>
        <v>0</v>
      </c>
      <c r="BL286" s="84"/>
      <c r="BM286" s="84">
        <f t="shared" si="818"/>
        <v>0</v>
      </c>
      <c r="BN286" s="84"/>
      <c r="BO286" s="85">
        <f t="shared" si="819"/>
        <v>0</v>
      </c>
      <c r="BP286" s="84"/>
      <c r="BQ286" s="84">
        <f t="shared" si="820"/>
        <v>0</v>
      </c>
      <c r="BR286" s="84"/>
      <c r="BS286" s="84">
        <f t="shared" si="821"/>
        <v>0</v>
      </c>
      <c r="BT286" s="84"/>
      <c r="BU286" s="85">
        <f t="shared" si="822"/>
        <v>0</v>
      </c>
      <c r="BV286" s="84"/>
      <c r="BW286" s="89">
        <f t="shared" si="823"/>
        <v>0</v>
      </c>
      <c r="BX286" s="84"/>
      <c r="BY286" s="84">
        <f t="shared" si="824"/>
        <v>0</v>
      </c>
      <c r="BZ286" s="84"/>
      <c r="CA286" s="84">
        <f t="shared" si="825"/>
        <v>0</v>
      </c>
      <c r="CB286" s="84"/>
      <c r="CC286" s="84">
        <f t="shared" si="826"/>
        <v>0</v>
      </c>
      <c r="CD286" s="84"/>
      <c r="CE286" s="84">
        <f t="shared" si="827"/>
        <v>0</v>
      </c>
      <c r="CF286" s="84"/>
      <c r="CG286" s="84"/>
      <c r="CH286" s="84"/>
      <c r="CI286" s="85">
        <f t="shared" si="828"/>
        <v>0</v>
      </c>
      <c r="CJ286" s="84"/>
      <c r="CK286" s="85">
        <f t="shared" si="829"/>
        <v>0</v>
      </c>
      <c r="CL286" s="84"/>
      <c r="CM286" s="84">
        <f t="shared" si="830"/>
        <v>0</v>
      </c>
      <c r="CN286" s="84"/>
      <c r="CO286" s="84">
        <f t="shared" si="831"/>
        <v>0</v>
      </c>
      <c r="CP286" s="84"/>
      <c r="CQ286" s="84">
        <f t="shared" si="832"/>
        <v>0</v>
      </c>
      <c r="CR286" s="84"/>
      <c r="CS286" s="84">
        <f t="shared" si="833"/>
        <v>0</v>
      </c>
      <c r="CT286" s="84">
        <v>2</v>
      </c>
      <c r="CU286" s="84">
        <f t="shared" si="834"/>
        <v>346405.68479999999</v>
      </c>
      <c r="CV286" s="84"/>
      <c r="CW286" s="84">
        <f t="shared" si="835"/>
        <v>0</v>
      </c>
      <c r="CX286" s="90"/>
      <c r="CY286" s="84">
        <f t="shared" si="836"/>
        <v>0</v>
      </c>
      <c r="CZ286" s="84"/>
      <c r="DA286" s="89">
        <f t="shared" si="837"/>
        <v>0</v>
      </c>
      <c r="DB286" s="84"/>
      <c r="DC286" s="84">
        <f t="shared" si="838"/>
        <v>0</v>
      </c>
      <c r="DD286" s="91"/>
      <c r="DE286" s="84">
        <f t="shared" si="839"/>
        <v>0</v>
      </c>
      <c r="DF286" s="84"/>
      <c r="DG286" s="84">
        <f t="shared" si="840"/>
        <v>0</v>
      </c>
      <c r="DH286" s="84"/>
      <c r="DI286" s="84">
        <f t="shared" si="841"/>
        <v>0</v>
      </c>
      <c r="DJ286" s="84"/>
      <c r="DK286" s="92">
        <f t="shared" si="842"/>
        <v>0</v>
      </c>
      <c r="DL286" s="89"/>
      <c r="DM286" s="89"/>
      <c r="DN286" s="85">
        <f t="shared" si="843"/>
        <v>2</v>
      </c>
      <c r="DO286" s="85">
        <f t="shared" si="844"/>
        <v>346405.68479999999</v>
      </c>
    </row>
    <row r="287" spans="1:119" s="5" customFormat="1" ht="30" customHeight="1" x14ac:dyDescent="0.25">
      <c r="A287" s="73"/>
      <c r="B287" s="78">
        <v>249</v>
      </c>
      <c r="C287" s="79" t="s">
        <v>650</v>
      </c>
      <c r="D287" s="109" t="s">
        <v>651</v>
      </c>
      <c r="E287" s="74">
        <v>25969</v>
      </c>
      <c r="F287" s="81">
        <v>4.3099999999999996</v>
      </c>
      <c r="G287" s="141">
        <v>0.8</v>
      </c>
      <c r="H287" s="140"/>
      <c r="I287" s="140"/>
      <c r="J287" s="140"/>
      <c r="K287" s="51"/>
      <c r="L287" s="82">
        <v>1.4</v>
      </c>
      <c r="M287" s="82">
        <v>1.68</v>
      </c>
      <c r="N287" s="82">
        <v>2.23</v>
      </c>
      <c r="O287" s="83">
        <v>2.57</v>
      </c>
      <c r="P287" s="84">
        <v>32</v>
      </c>
      <c r="Q287" s="84">
        <f t="shared" si="797"/>
        <v>4412585.9993599998</v>
      </c>
      <c r="R287" s="84">
        <v>95</v>
      </c>
      <c r="S287" s="84">
        <f t="shared" si="798"/>
        <v>13099864.6856</v>
      </c>
      <c r="T287" s="84"/>
      <c r="U287" s="84">
        <f t="shared" si="799"/>
        <v>0</v>
      </c>
      <c r="V287" s="84"/>
      <c r="W287" s="85">
        <f t="shared" si="800"/>
        <v>0</v>
      </c>
      <c r="X287" s="84"/>
      <c r="Y287" s="84">
        <f t="shared" si="801"/>
        <v>0</v>
      </c>
      <c r="Z287" s="84"/>
      <c r="AA287" s="84"/>
      <c r="AB287" s="84"/>
      <c r="AC287" s="84">
        <f t="shared" si="802"/>
        <v>0</v>
      </c>
      <c r="AD287" s="84"/>
      <c r="AE287" s="84"/>
      <c r="AF287" s="84"/>
      <c r="AG287" s="84">
        <f t="shared" si="803"/>
        <v>0</v>
      </c>
      <c r="AH287" s="84"/>
      <c r="AI287" s="84"/>
      <c r="AJ287" s="86"/>
      <c r="AK287" s="84">
        <f t="shared" si="804"/>
        <v>0</v>
      </c>
      <c r="AL287" s="84"/>
      <c r="AM287" s="85">
        <f t="shared" si="805"/>
        <v>0</v>
      </c>
      <c r="AN287" s="84"/>
      <c r="AO287" s="84">
        <f t="shared" si="806"/>
        <v>0</v>
      </c>
      <c r="AP287" s="84">
        <v>15</v>
      </c>
      <c r="AQ287" s="84">
        <f t="shared" si="807"/>
        <v>2482079.6246400001</v>
      </c>
      <c r="AR287" s="90"/>
      <c r="AS287" s="84">
        <f t="shared" si="808"/>
        <v>0</v>
      </c>
      <c r="AT287" s="84"/>
      <c r="AU287" s="89">
        <f t="shared" si="809"/>
        <v>0</v>
      </c>
      <c r="AV287" s="84"/>
      <c r="AW287" s="84">
        <f t="shared" si="810"/>
        <v>0</v>
      </c>
      <c r="AX287" s="84"/>
      <c r="AY287" s="84">
        <f t="shared" si="811"/>
        <v>0</v>
      </c>
      <c r="AZ287" s="84"/>
      <c r="BA287" s="84">
        <f t="shared" si="812"/>
        <v>0</v>
      </c>
      <c r="BB287" s="84"/>
      <c r="BC287" s="84">
        <f t="shared" si="813"/>
        <v>0</v>
      </c>
      <c r="BD287" s="84"/>
      <c r="BE287" s="85">
        <f t="shared" si="814"/>
        <v>0</v>
      </c>
      <c r="BF287" s="84"/>
      <c r="BG287" s="85">
        <f t="shared" si="815"/>
        <v>0</v>
      </c>
      <c r="BH287" s="84"/>
      <c r="BI287" s="84">
        <f t="shared" si="816"/>
        <v>0</v>
      </c>
      <c r="BJ287" s="84"/>
      <c r="BK287" s="84">
        <f t="shared" si="817"/>
        <v>0</v>
      </c>
      <c r="BL287" s="84"/>
      <c r="BM287" s="84">
        <f t="shared" si="818"/>
        <v>0</v>
      </c>
      <c r="BN287" s="84"/>
      <c r="BO287" s="85">
        <f t="shared" si="819"/>
        <v>0</v>
      </c>
      <c r="BP287" s="84"/>
      <c r="BQ287" s="84">
        <f t="shared" si="820"/>
        <v>0</v>
      </c>
      <c r="BR287" s="84"/>
      <c r="BS287" s="84">
        <f t="shared" si="821"/>
        <v>0</v>
      </c>
      <c r="BT287" s="84"/>
      <c r="BU287" s="85">
        <f t="shared" si="822"/>
        <v>0</v>
      </c>
      <c r="BV287" s="84"/>
      <c r="BW287" s="89">
        <f t="shared" si="823"/>
        <v>0</v>
      </c>
      <c r="BX287" s="84"/>
      <c r="BY287" s="84">
        <f t="shared" si="824"/>
        <v>0</v>
      </c>
      <c r="BZ287" s="84"/>
      <c r="CA287" s="84">
        <f t="shared" si="825"/>
        <v>0</v>
      </c>
      <c r="CB287" s="84"/>
      <c r="CC287" s="84">
        <f t="shared" si="826"/>
        <v>0</v>
      </c>
      <c r="CD287" s="84"/>
      <c r="CE287" s="84">
        <f t="shared" si="827"/>
        <v>0</v>
      </c>
      <c r="CF287" s="84"/>
      <c r="CG287" s="84"/>
      <c r="CH287" s="84"/>
      <c r="CI287" s="85">
        <f t="shared" si="828"/>
        <v>0</v>
      </c>
      <c r="CJ287" s="84"/>
      <c r="CK287" s="85">
        <f t="shared" si="829"/>
        <v>0</v>
      </c>
      <c r="CL287" s="84"/>
      <c r="CM287" s="84">
        <f t="shared" si="830"/>
        <v>0</v>
      </c>
      <c r="CN287" s="84"/>
      <c r="CO287" s="84">
        <f t="shared" si="831"/>
        <v>0</v>
      </c>
      <c r="CP287" s="84"/>
      <c r="CQ287" s="84">
        <f t="shared" si="832"/>
        <v>0</v>
      </c>
      <c r="CR287" s="84"/>
      <c r="CS287" s="84">
        <f t="shared" si="833"/>
        <v>0</v>
      </c>
      <c r="CT287" s="84"/>
      <c r="CU287" s="84">
        <f t="shared" si="834"/>
        <v>0</v>
      </c>
      <c r="CV287" s="84"/>
      <c r="CW287" s="84">
        <f t="shared" si="835"/>
        <v>0</v>
      </c>
      <c r="CX287" s="90"/>
      <c r="CY287" s="84">
        <f t="shared" si="836"/>
        <v>0</v>
      </c>
      <c r="CZ287" s="84"/>
      <c r="DA287" s="89">
        <f t="shared" si="837"/>
        <v>0</v>
      </c>
      <c r="DB287" s="84"/>
      <c r="DC287" s="84">
        <f t="shared" si="838"/>
        <v>0</v>
      </c>
      <c r="DD287" s="91"/>
      <c r="DE287" s="84">
        <f t="shared" si="839"/>
        <v>0</v>
      </c>
      <c r="DF287" s="84"/>
      <c r="DG287" s="84">
        <f t="shared" si="840"/>
        <v>0</v>
      </c>
      <c r="DH287" s="84"/>
      <c r="DI287" s="84">
        <f t="shared" si="841"/>
        <v>0</v>
      </c>
      <c r="DJ287" s="84"/>
      <c r="DK287" s="92">
        <f t="shared" si="842"/>
        <v>0</v>
      </c>
      <c r="DL287" s="89"/>
      <c r="DM287" s="84"/>
      <c r="DN287" s="85">
        <f t="shared" si="843"/>
        <v>142</v>
      </c>
      <c r="DO287" s="85">
        <f t="shared" si="844"/>
        <v>19994530.309599999</v>
      </c>
    </row>
    <row r="288" spans="1:119" s="5" customFormat="1" ht="15.75" customHeight="1" x14ac:dyDescent="0.25">
      <c r="A288" s="73"/>
      <c r="B288" s="78">
        <v>250</v>
      </c>
      <c r="C288" s="79" t="s">
        <v>652</v>
      </c>
      <c r="D288" s="109" t="s">
        <v>653</v>
      </c>
      <c r="E288" s="74">
        <v>25969</v>
      </c>
      <c r="F288" s="76">
        <v>1.2</v>
      </c>
      <c r="G288" s="76">
        <v>1</v>
      </c>
      <c r="H288" s="77"/>
      <c r="I288" s="77"/>
      <c r="J288" s="77"/>
      <c r="K288" s="51"/>
      <c r="L288" s="82">
        <v>1.4</v>
      </c>
      <c r="M288" s="82">
        <v>1.68</v>
      </c>
      <c r="N288" s="82">
        <v>2.23</v>
      </c>
      <c r="O288" s="83">
        <v>2.57</v>
      </c>
      <c r="P288" s="84">
        <v>8</v>
      </c>
      <c r="Q288" s="84">
        <f t="shared" si="797"/>
        <v>383925.696</v>
      </c>
      <c r="R288" s="84">
        <v>1</v>
      </c>
      <c r="S288" s="84">
        <f t="shared" si="798"/>
        <v>47990.712</v>
      </c>
      <c r="T288" s="84"/>
      <c r="U288" s="84">
        <f t="shared" si="799"/>
        <v>0</v>
      </c>
      <c r="V288" s="84"/>
      <c r="W288" s="85">
        <f t="shared" si="800"/>
        <v>0</v>
      </c>
      <c r="X288" s="84"/>
      <c r="Y288" s="84">
        <f t="shared" si="801"/>
        <v>0</v>
      </c>
      <c r="Z288" s="84"/>
      <c r="AA288" s="84"/>
      <c r="AB288" s="84"/>
      <c r="AC288" s="84">
        <f t="shared" si="802"/>
        <v>0</v>
      </c>
      <c r="AD288" s="84"/>
      <c r="AE288" s="84"/>
      <c r="AF288" s="84">
        <v>2</v>
      </c>
      <c r="AG288" s="84">
        <f t="shared" si="803"/>
        <v>95981.423999999999</v>
      </c>
      <c r="AH288" s="84"/>
      <c r="AI288" s="84"/>
      <c r="AJ288" s="84">
        <v>1</v>
      </c>
      <c r="AK288" s="84">
        <f t="shared" si="804"/>
        <v>47990.712</v>
      </c>
      <c r="AL288" s="84">
        <v>1</v>
      </c>
      <c r="AM288" s="85">
        <f t="shared" si="805"/>
        <v>47990.712</v>
      </c>
      <c r="AN288" s="84"/>
      <c r="AO288" s="84">
        <f t="shared" si="806"/>
        <v>0</v>
      </c>
      <c r="AP288" s="84">
        <v>4</v>
      </c>
      <c r="AQ288" s="84">
        <f t="shared" si="807"/>
        <v>230355.41759999999</v>
      </c>
      <c r="AR288" s="90">
        <v>7</v>
      </c>
      <c r="AS288" s="84">
        <f t="shared" si="808"/>
        <v>513064.33919999993</v>
      </c>
      <c r="AT288" s="84"/>
      <c r="AU288" s="89">
        <f t="shared" si="809"/>
        <v>0</v>
      </c>
      <c r="AV288" s="84"/>
      <c r="AW288" s="84">
        <f t="shared" si="810"/>
        <v>0</v>
      </c>
      <c r="AX288" s="84">
        <v>0</v>
      </c>
      <c r="AY288" s="84">
        <f t="shared" si="811"/>
        <v>0</v>
      </c>
      <c r="AZ288" s="84"/>
      <c r="BA288" s="84">
        <f t="shared" si="812"/>
        <v>0</v>
      </c>
      <c r="BB288" s="84"/>
      <c r="BC288" s="84">
        <f t="shared" si="813"/>
        <v>0</v>
      </c>
      <c r="BD288" s="84"/>
      <c r="BE288" s="85">
        <f t="shared" si="814"/>
        <v>0</v>
      </c>
      <c r="BF288" s="84"/>
      <c r="BG288" s="85">
        <f t="shared" si="815"/>
        <v>0</v>
      </c>
      <c r="BH288" s="84"/>
      <c r="BI288" s="84">
        <f t="shared" si="816"/>
        <v>0</v>
      </c>
      <c r="BJ288" s="84">
        <v>20</v>
      </c>
      <c r="BK288" s="84">
        <f t="shared" si="817"/>
        <v>1151777.088</v>
      </c>
      <c r="BL288" s="84"/>
      <c r="BM288" s="84">
        <f t="shared" si="818"/>
        <v>0</v>
      </c>
      <c r="BN288" s="84"/>
      <c r="BO288" s="85">
        <f t="shared" si="819"/>
        <v>0</v>
      </c>
      <c r="BP288" s="84">
        <v>5</v>
      </c>
      <c r="BQ288" s="84">
        <f t="shared" si="820"/>
        <v>261767.52</v>
      </c>
      <c r="BR288" s="84"/>
      <c r="BS288" s="84">
        <f t="shared" si="821"/>
        <v>0</v>
      </c>
      <c r="BT288" s="84"/>
      <c r="BU288" s="85">
        <f t="shared" si="822"/>
        <v>0</v>
      </c>
      <c r="BV288" s="84"/>
      <c r="BW288" s="89">
        <f t="shared" si="823"/>
        <v>0</v>
      </c>
      <c r="BX288" s="84"/>
      <c r="BY288" s="84">
        <f t="shared" si="824"/>
        <v>0</v>
      </c>
      <c r="BZ288" s="84"/>
      <c r="CA288" s="84">
        <f t="shared" si="825"/>
        <v>0</v>
      </c>
      <c r="CB288" s="84"/>
      <c r="CC288" s="84">
        <f t="shared" si="826"/>
        <v>0</v>
      </c>
      <c r="CD288" s="84"/>
      <c r="CE288" s="84">
        <f t="shared" si="827"/>
        <v>0</v>
      </c>
      <c r="CF288" s="84"/>
      <c r="CG288" s="84"/>
      <c r="CH288" s="84"/>
      <c r="CI288" s="85">
        <f t="shared" si="828"/>
        <v>0</v>
      </c>
      <c r="CJ288" s="84"/>
      <c r="CK288" s="85">
        <f t="shared" si="829"/>
        <v>0</v>
      </c>
      <c r="CL288" s="84"/>
      <c r="CM288" s="84">
        <f t="shared" si="830"/>
        <v>0</v>
      </c>
      <c r="CN288" s="84"/>
      <c r="CO288" s="84">
        <f t="shared" si="831"/>
        <v>0</v>
      </c>
      <c r="CP288" s="84"/>
      <c r="CQ288" s="84">
        <f t="shared" si="832"/>
        <v>0</v>
      </c>
      <c r="CR288" s="84"/>
      <c r="CS288" s="84">
        <f t="shared" si="833"/>
        <v>0</v>
      </c>
      <c r="CT288" s="84"/>
      <c r="CU288" s="84">
        <f t="shared" si="834"/>
        <v>0</v>
      </c>
      <c r="CV288" s="84"/>
      <c r="CW288" s="84">
        <f t="shared" si="835"/>
        <v>0</v>
      </c>
      <c r="CX288" s="90"/>
      <c r="CY288" s="84">
        <f t="shared" si="836"/>
        <v>0</v>
      </c>
      <c r="CZ288" s="84"/>
      <c r="DA288" s="89">
        <f t="shared" si="837"/>
        <v>0</v>
      </c>
      <c r="DB288" s="84"/>
      <c r="DC288" s="84">
        <f t="shared" si="838"/>
        <v>0</v>
      </c>
      <c r="DD288" s="91"/>
      <c r="DE288" s="84">
        <f t="shared" si="839"/>
        <v>0</v>
      </c>
      <c r="DF288" s="84"/>
      <c r="DG288" s="84">
        <f t="shared" si="840"/>
        <v>0</v>
      </c>
      <c r="DH288" s="84"/>
      <c r="DI288" s="84">
        <f t="shared" si="841"/>
        <v>0</v>
      </c>
      <c r="DJ288" s="84"/>
      <c r="DK288" s="92">
        <f t="shared" si="842"/>
        <v>0</v>
      </c>
      <c r="DL288" s="89"/>
      <c r="DM288" s="89"/>
      <c r="DN288" s="85">
        <f t="shared" si="843"/>
        <v>49</v>
      </c>
      <c r="DO288" s="85">
        <f t="shared" si="844"/>
        <v>2780843.6207999997</v>
      </c>
    </row>
    <row r="289" spans="1:119" s="5" customFormat="1" ht="18.75" customHeight="1" x14ac:dyDescent="0.25">
      <c r="A289" s="73"/>
      <c r="B289" s="78">
        <v>251</v>
      </c>
      <c r="C289" s="79" t="s">
        <v>654</v>
      </c>
      <c r="D289" s="109" t="s">
        <v>655</v>
      </c>
      <c r="E289" s="74">
        <v>25969</v>
      </c>
      <c r="F289" s="81">
        <v>2.37</v>
      </c>
      <c r="G289" s="141">
        <v>0.9</v>
      </c>
      <c r="H289" s="140"/>
      <c r="I289" s="140"/>
      <c r="J289" s="140"/>
      <c r="K289" s="51"/>
      <c r="L289" s="82">
        <v>1.4</v>
      </c>
      <c r="M289" s="82">
        <v>1.68</v>
      </c>
      <c r="N289" s="82">
        <v>2.23</v>
      </c>
      <c r="O289" s="83">
        <v>2.57</v>
      </c>
      <c r="P289" s="142">
        <v>225</v>
      </c>
      <c r="Q289" s="84">
        <f t="shared" si="797"/>
        <v>19193285.3805</v>
      </c>
      <c r="R289" s="84">
        <v>1</v>
      </c>
      <c r="S289" s="84">
        <f t="shared" si="798"/>
        <v>85303.490580000012</v>
      </c>
      <c r="T289" s="84"/>
      <c r="U289" s="84">
        <f t="shared" si="799"/>
        <v>0</v>
      </c>
      <c r="V289" s="84"/>
      <c r="W289" s="85">
        <f t="shared" si="800"/>
        <v>0</v>
      </c>
      <c r="X289" s="84"/>
      <c r="Y289" s="84">
        <f t="shared" si="801"/>
        <v>0</v>
      </c>
      <c r="Z289" s="84"/>
      <c r="AA289" s="84"/>
      <c r="AB289" s="84"/>
      <c r="AC289" s="84">
        <f t="shared" si="802"/>
        <v>0</v>
      </c>
      <c r="AD289" s="84"/>
      <c r="AE289" s="84"/>
      <c r="AF289" s="84">
        <v>60</v>
      </c>
      <c r="AG289" s="84">
        <f t="shared" si="803"/>
        <v>5118209.4347999999</v>
      </c>
      <c r="AH289" s="84"/>
      <c r="AI289" s="84"/>
      <c r="AJ289" s="84">
        <v>1</v>
      </c>
      <c r="AK289" s="84">
        <f t="shared" si="804"/>
        <v>85303.490580000012</v>
      </c>
      <c r="AL289" s="84">
        <v>1</v>
      </c>
      <c r="AM289" s="85">
        <f t="shared" si="805"/>
        <v>85303.490580000012</v>
      </c>
      <c r="AN289" s="84">
        <v>1</v>
      </c>
      <c r="AO289" s="84">
        <f t="shared" si="806"/>
        <v>85303.490580000012</v>
      </c>
      <c r="AP289" s="84">
        <v>10</v>
      </c>
      <c r="AQ289" s="84">
        <f t="shared" si="807"/>
        <v>1023641.88696</v>
      </c>
      <c r="AR289" s="90"/>
      <c r="AS289" s="84">
        <f t="shared" si="808"/>
        <v>0</v>
      </c>
      <c r="AT289" s="84">
        <v>5</v>
      </c>
      <c r="AU289" s="89">
        <f t="shared" si="809"/>
        <v>511820.94348000002</v>
      </c>
      <c r="AV289" s="84"/>
      <c r="AW289" s="84">
        <f t="shared" si="810"/>
        <v>0</v>
      </c>
      <c r="AX289" s="84"/>
      <c r="AY289" s="84">
        <f t="shared" si="811"/>
        <v>0</v>
      </c>
      <c r="AZ289" s="84"/>
      <c r="BA289" s="84">
        <f t="shared" si="812"/>
        <v>0</v>
      </c>
      <c r="BB289" s="84"/>
      <c r="BC289" s="84">
        <f t="shared" si="813"/>
        <v>0</v>
      </c>
      <c r="BD289" s="84"/>
      <c r="BE289" s="85">
        <f t="shared" si="814"/>
        <v>0</v>
      </c>
      <c r="BF289" s="84"/>
      <c r="BG289" s="85">
        <f t="shared" si="815"/>
        <v>0</v>
      </c>
      <c r="BH289" s="84"/>
      <c r="BI289" s="84">
        <f t="shared" si="816"/>
        <v>0</v>
      </c>
      <c r="BJ289" s="84">
        <v>100</v>
      </c>
      <c r="BK289" s="84">
        <f t="shared" si="817"/>
        <v>10236418.8696</v>
      </c>
      <c r="BL289" s="84"/>
      <c r="BM289" s="84">
        <f t="shared" si="818"/>
        <v>0</v>
      </c>
      <c r="BN289" s="84"/>
      <c r="BO289" s="85">
        <f t="shared" si="819"/>
        <v>0</v>
      </c>
      <c r="BP289" s="84"/>
      <c r="BQ289" s="84">
        <f t="shared" si="820"/>
        <v>0</v>
      </c>
      <c r="BR289" s="84"/>
      <c r="BS289" s="84">
        <f t="shared" si="821"/>
        <v>0</v>
      </c>
      <c r="BT289" s="84"/>
      <c r="BU289" s="85">
        <f t="shared" si="822"/>
        <v>0</v>
      </c>
      <c r="BV289" s="84"/>
      <c r="BW289" s="89">
        <f t="shared" si="823"/>
        <v>0</v>
      </c>
      <c r="BX289" s="84"/>
      <c r="BY289" s="84">
        <f t="shared" si="824"/>
        <v>0</v>
      </c>
      <c r="BZ289" s="84"/>
      <c r="CA289" s="84">
        <f t="shared" si="825"/>
        <v>0</v>
      </c>
      <c r="CB289" s="84"/>
      <c r="CC289" s="84">
        <f t="shared" si="826"/>
        <v>0</v>
      </c>
      <c r="CD289" s="84"/>
      <c r="CE289" s="84">
        <f t="shared" si="827"/>
        <v>0</v>
      </c>
      <c r="CF289" s="84"/>
      <c r="CG289" s="84"/>
      <c r="CH289" s="84"/>
      <c r="CI289" s="85">
        <f t="shared" si="828"/>
        <v>0</v>
      </c>
      <c r="CJ289" s="84"/>
      <c r="CK289" s="85">
        <f t="shared" si="829"/>
        <v>0</v>
      </c>
      <c r="CL289" s="84"/>
      <c r="CM289" s="84">
        <f t="shared" si="830"/>
        <v>0</v>
      </c>
      <c r="CN289" s="84"/>
      <c r="CO289" s="84">
        <f t="shared" si="831"/>
        <v>0</v>
      </c>
      <c r="CP289" s="84"/>
      <c r="CQ289" s="84">
        <f t="shared" si="832"/>
        <v>0</v>
      </c>
      <c r="CR289" s="84">
        <v>7</v>
      </c>
      <c r="CS289" s="84">
        <f t="shared" si="833"/>
        <v>651408.47352</v>
      </c>
      <c r="CT289" s="84"/>
      <c r="CU289" s="84">
        <f t="shared" si="834"/>
        <v>0</v>
      </c>
      <c r="CV289" s="84"/>
      <c r="CW289" s="84">
        <f t="shared" si="835"/>
        <v>0</v>
      </c>
      <c r="CX289" s="90"/>
      <c r="CY289" s="84">
        <f t="shared" si="836"/>
        <v>0</v>
      </c>
      <c r="CZ289" s="84"/>
      <c r="DA289" s="89">
        <f t="shared" si="837"/>
        <v>0</v>
      </c>
      <c r="DB289" s="84"/>
      <c r="DC289" s="84">
        <f t="shared" si="838"/>
        <v>0</v>
      </c>
      <c r="DD289" s="91"/>
      <c r="DE289" s="84">
        <f t="shared" si="839"/>
        <v>0</v>
      </c>
      <c r="DF289" s="84"/>
      <c r="DG289" s="84">
        <f t="shared" si="840"/>
        <v>0</v>
      </c>
      <c r="DH289" s="84"/>
      <c r="DI289" s="84">
        <f t="shared" si="841"/>
        <v>0</v>
      </c>
      <c r="DJ289" s="84"/>
      <c r="DK289" s="92">
        <f t="shared" si="842"/>
        <v>0</v>
      </c>
      <c r="DL289" s="89"/>
      <c r="DM289" s="84"/>
      <c r="DN289" s="85">
        <f t="shared" si="843"/>
        <v>411</v>
      </c>
      <c r="DO289" s="85">
        <f t="shared" si="844"/>
        <v>37075998.951180004</v>
      </c>
    </row>
    <row r="290" spans="1:119" ht="18.75" customHeight="1" x14ac:dyDescent="0.25">
      <c r="A290" s="73"/>
      <c r="B290" s="78">
        <v>252</v>
      </c>
      <c r="C290" s="79" t="s">
        <v>656</v>
      </c>
      <c r="D290" s="109" t="s">
        <v>657</v>
      </c>
      <c r="E290" s="74">
        <v>25969</v>
      </c>
      <c r="F290" s="81">
        <v>4.13</v>
      </c>
      <c r="G290" s="141">
        <v>0.8</v>
      </c>
      <c r="H290" s="140"/>
      <c r="I290" s="140"/>
      <c r="J290" s="140"/>
      <c r="K290" s="51"/>
      <c r="L290" s="82">
        <v>1.4</v>
      </c>
      <c r="M290" s="82">
        <v>1.68</v>
      </c>
      <c r="N290" s="82">
        <v>2.23</v>
      </c>
      <c r="O290" s="83">
        <v>2.57</v>
      </c>
      <c r="P290" s="142">
        <v>175</v>
      </c>
      <c r="Q290" s="84">
        <f t="shared" si="797"/>
        <v>23123524.732000005</v>
      </c>
      <c r="R290" s="84">
        <v>5</v>
      </c>
      <c r="S290" s="84">
        <f t="shared" si="798"/>
        <v>660672.13520000002</v>
      </c>
      <c r="T290" s="84"/>
      <c r="U290" s="84">
        <f t="shared" si="799"/>
        <v>0</v>
      </c>
      <c r="V290" s="84"/>
      <c r="W290" s="85">
        <f t="shared" si="800"/>
        <v>0</v>
      </c>
      <c r="X290" s="84"/>
      <c r="Y290" s="84">
        <f t="shared" si="801"/>
        <v>0</v>
      </c>
      <c r="Z290" s="84"/>
      <c r="AA290" s="84"/>
      <c r="AB290" s="84"/>
      <c r="AC290" s="84">
        <f t="shared" si="802"/>
        <v>0</v>
      </c>
      <c r="AD290" s="84"/>
      <c r="AE290" s="84"/>
      <c r="AF290" s="84">
        <v>25</v>
      </c>
      <c r="AG290" s="84">
        <f t="shared" si="803"/>
        <v>3303360.676</v>
      </c>
      <c r="AH290" s="84"/>
      <c r="AI290" s="84"/>
      <c r="AJ290" s="84"/>
      <c r="AK290" s="84">
        <f t="shared" si="804"/>
        <v>0</v>
      </c>
      <c r="AL290" s="84"/>
      <c r="AM290" s="85">
        <f t="shared" si="805"/>
        <v>0</v>
      </c>
      <c r="AN290" s="84"/>
      <c r="AO290" s="84">
        <f t="shared" si="806"/>
        <v>0</v>
      </c>
      <c r="AP290" s="84">
        <v>3</v>
      </c>
      <c r="AQ290" s="84">
        <f t="shared" si="807"/>
        <v>475683.93734400003</v>
      </c>
      <c r="AR290" s="90"/>
      <c r="AS290" s="84">
        <f t="shared" si="808"/>
        <v>0</v>
      </c>
      <c r="AT290" s="84"/>
      <c r="AU290" s="89">
        <f t="shared" si="809"/>
        <v>0</v>
      </c>
      <c r="AV290" s="84"/>
      <c r="AW290" s="84">
        <f t="shared" si="810"/>
        <v>0</v>
      </c>
      <c r="AX290" s="84"/>
      <c r="AY290" s="84">
        <f t="shared" si="811"/>
        <v>0</v>
      </c>
      <c r="AZ290" s="84"/>
      <c r="BA290" s="84">
        <f t="shared" si="812"/>
        <v>0</v>
      </c>
      <c r="BB290" s="84"/>
      <c r="BC290" s="84">
        <f t="shared" si="813"/>
        <v>0</v>
      </c>
      <c r="BD290" s="84"/>
      <c r="BE290" s="85">
        <f t="shared" si="814"/>
        <v>0</v>
      </c>
      <c r="BF290" s="84"/>
      <c r="BG290" s="85">
        <f t="shared" si="815"/>
        <v>0</v>
      </c>
      <c r="BH290" s="84"/>
      <c r="BI290" s="84">
        <f t="shared" si="816"/>
        <v>0</v>
      </c>
      <c r="BJ290" s="84"/>
      <c r="BK290" s="84">
        <f t="shared" si="817"/>
        <v>0</v>
      </c>
      <c r="BL290" s="84"/>
      <c r="BM290" s="84">
        <f t="shared" si="818"/>
        <v>0</v>
      </c>
      <c r="BN290" s="84"/>
      <c r="BO290" s="85">
        <f t="shared" si="819"/>
        <v>0</v>
      </c>
      <c r="BP290" s="84"/>
      <c r="BQ290" s="84">
        <f t="shared" si="820"/>
        <v>0</v>
      </c>
      <c r="BR290" s="84"/>
      <c r="BS290" s="84">
        <f t="shared" si="821"/>
        <v>0</v>
      </c>
      <c r="BT290" s="84"/>
      <c r="BU290" s="85">
        <f t="shared" si="822"/>
        <v>0</v>
      </c>
      <c r="BV290" s="84"/>
      <c r="BW290" s="89">
        <f t="shared" si="823"/>
        <v>0</v>
      </c>
      <c r="BX290" s="84"/>
      <c r="BY290" s="84">
        <f t="shared" si="824"/>
        <v>0</v>
      </c>
      <c r="BZ290" s="84"/>
      <c r="CA290" s="84">
        <f t="shared" si="825"/>
        <v>0</v>
      </c>
      <c r="CB290" s="84"/>
      <c r="CC290" s="84">
        <f t="shared" si="826"/>
        <v>0</v>
      </c>
      <c r="CD290" s="84"/>
      <c r="CE290" s="84">
        <f t="shared" si="827"/>
        <v>0</v>
      </c>
      <c r="CF290" s="84"/>
      <c r="CG290" s="84"/>
      <c r="CH290" s="84"/>
      <c r="CI290" s="85">
        <f t="shared" si="828"/>
        <v>0</v>
      </c>
      <c r="CJ290" s="84"/>
      <c r="CK290" s="85">
        <f t="shared" si="829"/>
        <v>0</v>
      </c>
      <c r="CL290" s="84"/>
      <c r="CM290" s="84">
        <f t="shared" si="830"/>
        <v>0</v>
      </c>
      <c r="CN290" s="84"/>
      <c r="CO290" s="84">
        <f t="shared" si="831"/>
        <v>0</v>
      </c>
      <c r="CP290" s="84"/>
      <c r="CQ290" s="84">
        <f t="shared" si="832"/>
        <v>0</v>
      </c>
      <c r="CR290" s="84"/>
      <c r="CS290" s="84">
        <f t="shared" si="833"/>
        <v>0</v>
      </c>
      <c r="CT290" s="84"/>
      <c r="CU290" s="84">
        <f t="shared" si="834"/>
        <v>0</v>
      </c>
      <c r="CV290" s="84"/>
      <c r="CW290" s="84">
        <f t="shared" si="835"/>
        <v>0</v>
      </c>
      <c r="CX290" s="90"/>
      <c r="CY290" s="84">
        <f t="shared" si="836"/>
        <v>0</v>
      </c>
      <c r="CZ290" s="84"/>
      <c r="DA290" s="89">
        <f t="shared" si="837"/>
        <v>0</v>
      </c>
      <c r="DB290" s="84"/>
      <c r="DC290" s="84">
        <f t="shared" si="838"/>
        <v>0</v>
      </c>
      <c r="DD290" s="91"/>
      <c r="DE290" s="84">
        <f t="shared" si="839"/>
        <v>0</v>
      </c>
      <c r="DF290" s="84"/>
      <c r="DG290" s="84">
        <f t="shared" si="840"/>
        <v>0</v>
      </c>
      <c r="DH290" s="84"/>
      <c r="DI290" s="84">
        <f t="shared" si="841"/>
        <v>0</v>
      </c>
      <c r="DJ290" s="84"/>
      <c r="DK290" s="92">
        <f t="shared" si="842"/>
        <v>0</v>
      </c>
      <c r="DL290" s="89"/>
      <c r="DM290" s="89"/>
      <c r="DN290" s="85">
        <f t="shared" si="843"/>
        <v>208</v>
      </c>
      <c r="DO290" s="85">
        <f t="shared" si="844"/>
        <v>27563241.480544005</v>
      </c>
    </row>
    <row r="291" spans="1:119" ht="18.75" customHeight="1" x14ac:dyDescent="0.25">
      <c r="A291" s="73"/>
      <c r="B291" s="78">
        <v>253</v>
      </c>
      <c r="C291" s="79" t="s">
        <v>658</v>
      </c>
      <c r="D291" s="109" t="s">
        <v>659</v>
      </c>
      <c r="E291" s="74">
        <v>25969</v>
      </c>
      <c r="F291" s="81">
        <v>6.08</v>
      </c>
      <c r="G291" s="141">
        <v>0.8</v>
      </c>
      <c r="H291" s="140"/>
      <c r="I291" s="140"/>
      <c r="J291" s="140"/>
      <c r="K291" s="51"/>
      <c r="L291" s="82">
        <v>1.4</v>
      </c>
      <c r="M291" s="82">
        <v>1.68</v>
      </c>
      <c r="N291" s="82">
        <v>2.23</v>
      </c>
      <c r="O291" s="83">
        <v>2.57</v>
      </c>
      <c r="P291" s="142">
        <v>60</v>
      </c>
      <c r="Q291" s="84">
        <f t="shared" si="797"/>
        <v>11671341.158400001</v>
      </c>
      <c r="R291" s="84">
        <v>18</v>
      </c>
      <c r="S291" s="84">
        <f t="shared" si="798"/>
        <v>3501402.3475199998</v>
      </c>
      <c r="T291" s="84"/>
      <c r="U291" s="84">
        <f t="shared" si="799"/>
        <v>0</v>
      </c>
      <c r="V291" s="84"/>
      <c r="W291" s="85">
        <f t="shared" si="800"/>
        <v>0</v>
      </c>
      <c r="X291" s="84"/>
      <c r="Y291" s="84">
        <f t="shared" si="801"/>
        <v>0</v>
      </c>
      <c r="Z291" s="84"/>
      <c r="AA291" s="84"/>
      <c r="AB291" s="84"/>
      <c r="AC291" s="84">
        <f t="shared" si="802"/>
        <v>0</v>
      </c>
      <c r="AD291" s="84"/>
      <c r="AE291" s="84"/>
      <c r="AF291" s="84">
        <v>3</v>
      </c>
      <c r="AG291" s="84">
        <f t="shared" si="803"/>
        <v>583567.05792000005</v>
      </c>
      <c r="AH291" s="84"/>
      <c r="AI291" s="84"/>
      <c r="AJ291" s="86"/>
      <c r="AK291" s="84">
        <f t="shared" si="804"/>
        <v>0</v>
      </c>
      <c r="AL291" s="84"/>
      <c r="AM291" s="85">
        <f t="shared" si="805"/>
        <v>0</v>
      </c>
      <c r="AN291" s="84"/>
      <c r="AO291" s="84">
        <f t="shared" si="806"/>
        <v>0</v>
      </c>
      <c r="AP291" s="84"/>
      <c r="AQ291" s="84">
        <f t="shared" si="807"/>
        <v>0</v>
      </c>
      <c r="AR291" s="90"/>
      <c r="AS291" s="84">
        <f t="shared" si="808"/>
        <v>0</v>
      </c>
      <c r="AT291" s="84"/>
      <c r="AU291" s="89">
        <f t="shared" si="809"/>
        <v>0</v>
      </c>
      <c r="AV291" s="84"/>
      <c r="AW291" s="84">
        <f t="shared" si="810"/>
        <v>0</v>
      </c>
      <c r="AX291" s="84">
        <v>0</v>
      </c>
      <c r="AY291" s="84">
        <f t="shared" si="811"/>
        <v>0</v>
      </c>
      <c r="AZ291" s="84"/>
      <c r="BA291" s="84">
        <f t="shared" si="812"/>
        <v>0</v>
      </c>
      <c r="BB291" s="84"/>
      <c r="BC291" s="84">
        <f t="shared" si="813"/>
        <v>0</v>
      </c>
      <c r="BD291" s="84"/>
      <c r="BE291" s="85">
        <f t="shared" si="814"/>
        <v>0</v>
      </c>
      <c r="BF291" s="84"/>
      <c r="BG291" s="85">
        <f t="shared" si="815"/>
        <v>0</v>
      </c>
      <c r="BH291" s="84"/>
      <c r="BI291" s="84">
        <f t="shared" si="816"/>
        <v>0</v>
      </c>
      <c r="BJ291" s="84">
        <v>3</v>
      </c>
      <c r="BK291" s="84">
        <f t="shared" si="817"/>
        <v>700280.46950400015</v>
      </c>
      <c r="BL291" s="84"/>
      <c r="BM291" s="84">
        <f t="shared" si="818"/>
        <v>0</v>
      </c>
      <c r="BN291" s="84"/>
      <c r="BO291" s="85">
        <f t="shared" si="819"/>
        <v>0</v>
      </c>
      <c r="BP291" s="84"/>
      <c r="BQ291" s="84">
        <f t="shared" si="820"/>
        <v>0</v>
      </c>
      <c r="BR291" s="84"/>
      <c r="BS291" s="84">
        <f t="shared" si="821"/>
        <v>0</v>
      </c>
      <c r="BT291" s="84"/>
      <c r="BU291" s="85">
        <f t="shared" si="822"/>
        <v>0</v>
      </c>
      <c r="BV291" s="84"/>
      <c r="BW291" s="89">
        <f t="shared" si="823"/>
        <v>0</v>
      </c>
      <c r="BX291" s="84"/>
      <c r="BY291" s="84">
        <f t="shared" si="824"/>
        <v>0</v>
      </c>
      <c r="BZ291" s="84"/>
      <c r="CA291" s="84">
        <f t="shared" si="825"/>
        <v>0</v>
      </c>
      <c r="CB291" s="84"/>
      <c r="CC291" s="84">
        <f t="shared" si="826"/>
        <v>0</v>
      </c>
      <c r="CD291" s="84"/>
      <c r="CE291" s="84">
        <f t="shared" si="827"/>
        <v>0</v>
      </c>
      <c r="CF291" s="84"/>
      <c r="CG291" s="84"/>
      <c r="CH291" s="84"/>
      <c r="CI291" s="85">
        <f t="shared" si="828"/>
        <v>0</v>
      </c>
      <c r="CJ291" s="84"/>
      <c r="CK291" s="85">
        <f t="shared" si="829"/>
        <v>0</v>
      </c>
      <c r="CL291" s="84"/>
      <c r="CM291" s="84">
        <f t="shared" si="830"/>
        <v>0</v>
      </c>
      <c r="CN291" s="84"/>
      <c r="CO291" s="84">
        <f t="shared" si="831"/>
        <v>0</v>
      </c>
      <c r="CP291" s="84"/>
      <c r="CQ291" s="84">
        <f t="shared" si="832"/>
        <v>0</v>
      </c>
      <c r="CR291" s="84"/>
      <c r="CS291" s="84">
        <f t="shared" si="833"/>
        <v>0</v>
      </c>
      <c r="CT291" s="84"/>
      <c r="CU291" s="84">
        <f t="shared" si="834"/>
        <v>0</v>
      </c>
      <c r="CV291" s="84"/>
      <c r="CW291" s="84">
        <f t="shared" si="835"/>
        <v>0</v>
      </c>
      <c r="CX291" s="90"/>
      <c r="CY291" s="84">
        <f t="shared" si="836"/>
        <v>0</v>
      </c>
      <c r="CZ291" s="84"/>
      <c r="DA291" s="89">
        <f t="shared" si="837"/>
        <v>0</v>
      </c>
      <c r="DB291" s="84"/>
      <c r="DC291" s="84">
        <f t="shared" si="838"/>
        <v>0</v>
      </c>
      <c r="DD291" s="91"/>
      <c r="DE291" s="84">
        <f t="shared" si="839"/>
        <v>0</v>
      </c>
      <c r="DF291" s="84">
        <v>2</v>
      </c>
      <c r="DG291" s="84">
        <f t="shared" si="840"/>
        <v>424412.40575999999</v>
      </c>
      <c r="DH291" s="84"/>
      <c r="DI291" s="84">
        <f t="shared" si="841"/>
        <v>0</v>
      </c>
      <c r="DJ291" s="84"/>
      <c r="DK291" s="92">
        <f t="shared" si="842"/>
        <v>0</v>
      </c>
      <c r="DL291" s="89"/>
      <c r="DM291" s="89"/>
      <c r="DN291" s="85">
        <f t="shared" si="843"/>
        <v>86</v>
      </c>
      <c r="DO291" s="85">
        <f t="shared" si="844"/>
        <v>16881003.439104002</v>
      </c>
    </row>
    <row r="292" spans="1:119" ht="21.75" customHeight="1" x14ac:dyDescent="0.25">
      <c r="A292" s="73"/>
      <c r="B292" s="78">
        <v>254</v>
      </c>
      <c r="C292" s="79" t="s">
        <v>660</v>
      </c>
      <c r="D292" s="109" t="s">
        <v>661</v>
      </c>
      <c r="E292" s="74">
        <v>25969</v>
      </c>
      <c r="F292" s="81">
        <v>7.12</v>
      </c>
      <c r="G292" s="141">
        <v>0.8</v>
      </c>
      <c r="H292" s="140"/>
      <c r="I292" s="140"/>
      <c r="J292" s="140"/>
      <c r="K292" s="51"/>
      <c r="L292" s="82">
        <v>1.4</v>
      </c>
      <c r="M292" s="82">
        <v>1.68</v>
      </c>
      <c r="N292" s="82">
        <v>2.23</v>
      </c>
      <c r="O292" s="83">
        <v>2.57</v>
      </c>
      <c r="P292" s="142">
        <v>30</v>
      </c>
      <c r="Q292" s="84">
        <f t="shared" si="797"/>
        <v>6833877.3888000008</v>
      </c>
      <c r="R292" s="84">
        <v>20</v>
      </c>
      <c r="S292" s="84">
        <f t="shared" si="798"/>
        <v>4555918.2592000011</v>
      </c>
      <c r="T292" s="84"/>
      <c r="U292" s="84">
        <f t="shared" si="799"/>
        <v>0</v>
      </c>
      <c r="V292" s="84"/>
      <c r="W292" s="85">
        <f t="shared" si="800"/>
        <v>0</v>
      </c>
      <c r="X292" s="84"/>
      <c r="Y292" s="84">
        <f t="shared" si="801"/>
        <v>0</v>
      </c>
      <c r="Z292" s="84"/>
      <c r="AA292" s="84"/>
      <c r="AB292" s="84"/>
      <c r="AC292" s="84">
        <f t="shared" si="802"/>
        <v>0</v>
      </c>
      <c r="AD292" s="84"/>
      <c r="AE292" s="84"/>
      <c r="AF292" s="84">
        <v>4</v>
      </c>
      <c r="AG292" s="84">
        <f t="shared" si="803"/>
        <v>911183.65184000006</v>
      </c>
      <c r="AH292" s="84"/>
      <c r="AI292" s="84"/>
      <c r="AJ292" s="86"/>
      <c r="AK292" s="84">
        <f t="shared" si="804"/>
        <v>0</v>
      </c>
      <c r="AL292" s="84"/>
      <c r="AM292" s="85">
        <f t="shared" si="805"/>
        <v>0</v>
      </c>
      <c r="AN292" s="84"/>
      <c r="AO292" s="84">
        <f t="shared" si="806"/>
        <v>0</v>
      </c>
      <c r="AP292" s="84">
        <v>10</v>
      </c>
      <c r="AQ292" s="84">
        <f t="shared" si="807"/>
        <v>2733550.9555200008</v>
      </c>
      <c r="AR292" s="90"/>
      <c r="AS292" s="84">
        <f t="shared" si="808"/>
        <v>0</v>
      </c>
      <c r="AT292" s="84"/>
      <c r="AU292" s="89">
        <f t="shared" si="809"/>
        <v>0</v>
      </c>
      <c r="AV292" s="84"/>
      <c r="AW292" s="84">
        <f t="shared" si="810"/>
        <v>0</v>
      </c>
      <c r="AX292" s="84">
        <v>0</v>
      </c>
      <c r="AY292" s="84">
        <f t="shared" si="811"/>
        <v>0</v>
      </c>
      <c r="AZ292" s="84"/>
      <c r="BA292" s="84">
        <f t="shared" si="812"/>
        <v>0</v>
      </c>
      <c r="BB292" s="84"/>
      <c r="BC292" s="84">
        <f t="shared" si="813"/>
        <v>0</v>
      </c>
      <c r="BD292" s="84"/>
      <c r="BE292" s="85">
        <f t="shared" si="814"/>
        <v>0</v>
      </c>
      <c r="BF292" s="84"/>
      <c r="BG292" s="85">
        <f t="shared" si="815"/>
        <v>0</v>
      </c>
      <c r="BH292" s="84"/>
      <c r="BI292" s="84">
        <f t="shared" si="816"/>
        <v>0</v>
      </c>
      <c r="BJ292" s="84">
        <v>100</v>
      </c>
      <c r="BK292" s="84">
        <f t="shared" si="817"/>
        <v>27335509.555200003</v>
      </c>
      <c r="BL292" s="84"/>
      <c r="BM292" s="84">
        <f t="shared" si="818"/>
        <v>0</v>
      </c>
      <c r="BN292" s="84"/>
      <c r="BO292" s="85">
        <f t="shared" si="819"/>
        <v>0</v>
      </c>
      <c r="BP292" s="84"/>
      <c r="BQ292" s="84">
        <f t="shared" si="820"/>
        <v>0</v>
      </c>
      <c r="BR292" s="84"/>
      <c r="BS292" s="84">
        <f t="shared" si="821"/>
        <v>0</v>
      </c>
      <c r="BT292" s="84"/>
      <c r="BU292" s="85">
        <f t="shared" si="822"/>
        <v>0</v>
      </c>
      <c r="BV292" s="84">
        <v>27</v>
      </c>
      <c r="BW292" s="89">
        <f t="shared" si="823"/>
        <v>8051550.0871680006</v>
      </c>
      <c r="BX292" s="84"/>
      <c r="BY292" s="84">
        <f t="shared" si="824"/>
        <v>0</v>
      </c>
      <c r="BZ292" s="84"/>
      <c r="CA292" s="84">
        <f t="shared" si="825"/>
        <v>0</v>
      </c>
      <c r="CB292" s="84"/>
      <c r="CC292" s="84">
        <f t="shared" si="826"/>
        <v>0</v>
      </c>
      <c r="CD292" s="84"/>
      <c r="CE292" s="84">
        <f t="shared" si="827"/>
        <v>0</v>
      </c>
      <c r="CF292" s="84"/>
      <c r="CG292" s="84"/>
      <c r="CH292" s="84"/>
      <c r="CI292" s="85">
        <f t="shared" si="828"/>
        <v>0</v>
      </c>
      <c r="CJ292" s="84"/>
      <c r="CK292" s="85">
        <f t="shared" si="829"/>
        <v>0</v>
      </c>
      <c r="CL292" s="84"/>
      <c r="CM292" s="84">
        <f t="shared" si="830"/>
        <v>0</v>
      </c>
      <c r="CN292" s="84"/>
      <c r="CO292" s="84">
        <f t="shared" si="831"/>
        <v>0</v>
      </c>
      <c r="CP292" s="84"/>
      <c r="CQ292" s="84">
        <f t="shared" si="832"/>
        <v>0</v>
      </c>
      <c r="CR292" s="84"/>
      <c r="CS292" s="84">
        <f t="shared" si="833"/>
        <v>0</v>
      </c>
      <c r="CT292" s="84"/>
      <c r="CU292" s="84">
        <f t="shared" si="834"/>
        <v>0</v>
      </c>
      <c r="CV292" s="84"/>
      <c r="CW292" s="84">
        <f t="shared" si="835"/>
        <v>0</v>
      </c>
      <c r="CX292" s="90"/>
      <c r="CY292" s="84">
        <f t="shared" si="836"/>
        <v>0</v>
      </c>
      <c r="CZ292" s="84"/>
      <c r="DA292" s="89">
        <f t="shared" si="837"/>
        <v>0</v>
      </c>
      <c r="DB292" s="84"/>
      <c r="DC292" s="84">
        <f t="shared" si="838"/>
        <v>0</v>
      </c>
      <c r="DD292" s="91"/>
      <c r="DE292" s="84">
        <f t="shared" si="839"/>
        <v>0</v>
      </c>
      <c r="DF292" s="84"/>
      <c r="DG292" s="84">
        <f t="shared" si="840"/>
        <v>0</v>
      </c>
      <c r="DH292" s="84"/>
      <c r="DI292" s="84">
        <f t="shared" si="841"/>
        <v>0</v>
      </c>
      <c r="DJ292" s="84"/>
      <c r="DK292" s="92">
        <f t="shared" si="842"/>
        <v>0</v>
      </c>
      <c r="DL292" s="89"/>
      <c r="DM292" s="84"/>
      <c r="DN292" s="85">
        <f t="shared" si="843"/>
        <v>191</v>
      </c>
      <c r="DO292" s="85">
        <f t="shared" si="844"/>
        <v>50421589.897728011</v>
      </c>
    </row>
    <row r="293" spans="1:119" ht="15.75" customHeight="1" x14ac:dyDescent="0.25">
      <c r="A293" s="196">
        <v>26</v>
      </c>
      <c r="B293" s="197"/>
      <c r="C293" s="198"/>
      <c r="D293" s="214" t="s">
        <v>662</v>
      </c>
      <c r="E293" s="200">
        <v>25969</v>
      </c>
      <c r="F293" s="218">
        <v>0.79</v>
      </c>
      <c r="G293" s="207"/>
      <c r="H293" s="77"/>
      <c r="I293" s="77"/>
      <c r="J293" s="77"/>
      <c r="K293" s="208"/>
      <c r="L293" s="209">
        <v>1.4</v>
      </c>
      <c r="M293" s="209">
        <v>1.68</v>
      </c>
      <c r="N293" s="209">
        <v>2.23</v>
      </c>
      <c r="O293" s="210">
        <v>2.57</v>
      </c>
      <c r="P293" s="206">
        <f t="shared" ref="P293:CA293" si="845">SUM(P294)</f>
        <v>0</v>
      </c>
      <c r="Q293" s="206">
        <f t="shared" si="845"/>
        <v>0</v>
      </c>
      <c r="R293" s="206">
        <f t="shared" si="845"/>
        <v>0</v>
      </c>
      <c r="S293" s="206">
        <f t="shared" si="845"/>
        <v>0</v>
      </c>
      <c r="T293" s="206">
        <f t="shared" si="845"/>
        <v>0</v>
      </c>
      <c r="U293" s="206">
        <f t="shared" si="845"/>
        <v>0</v>
      </c>
      <c r="V293" s="206">
        <f t="shared" si="845"/>
        <v>0</v>
      </c>
      <c r="W293" s="206">
        <f t="shared" si="845"/>
        <v>0</v>
      </c>
      <c r="X293" s="206">
        <f t="shared" si="845"/>
        <v>0</v>
      </c>
      <c r="Y293" s="206">
        <f t="shared" si="845"/>
        <v>0</v>
      </c>
      <c r="Z293" s="206">
        <f t="shared" si="845"/>
        <v>0</v>
      </c>
      <c r="AA293" s="206">
        <f t="shared" si="845"/>
        <v>0</v>
      </c>
      <c r="AB293" s="206">
        <f t="shared" si="845"/>
        <v>0</v>
      </c>
      <c r="AC293" s="206">
        <f t="shared" si="845"/>
        <v>0</v>
      </c>
      <c r="AD293" s="206">
        <f t="shared" si="845"/>
        <v>0</v>
      </c>
      <c r="AE293" s="206">
        <f t="shared" si="845"/>
        <v>0</v>
      </c>
      <c r="AF293" s="206">
        <f t="shared" si="845"/>
        <v>0</v>
      </c>
      <c r="AG293" s="206">
        <f t="shared" si="845"/>
        <v>0</v>
      </c>
      <c r="AH293" s="206">
        <f t="shared" si="845"/>
        <v>0</v>
      </c>
      <c r="AI293" s="206">
        <f t="shared" si="845"/>
        <v>0</v>
      </c>
      <c r="AJ293" s="206">
        <f t="shared" si="845"/>
        <v>200</v>
      </c>
      <c r="AK293" s="206">
        <f t="shared" si="845"/>
        <v>6318777.0800000001</v>
      </c>
      <c r="AL293" s="206">
        <f t="shared" si="845"/>
        <v>0</v>
      </c>
      <c r="AM293" s="206">
        <f t="shared" si="845"/>
        <v>0</v>
      </c>
      <c r="AN293" s="206">
        <f t="shared" si="845"/>
        <v>0</v>
      </c>
      <c r="AO293" s="206">
        <f t="shared" si="845"/>
        <v>0</v>
      </c>
      <c r="AP293" s="206">
        <f t="shared" si="845"/>
        <v>0</v>
      </c>
      <c r="AQ293" s="206">
        <f t="shared" si="845"/>
        <v>0</v>
      </c>
      <c r="AR293" s="206">
        <f t="shared" si="845"/>
        <v>0</v>
      </c>
      <c r="AS293" s="206">
        <f t="shared" si="845"/>
        <v>0</v>
      </c>
      <c r="AT293" s="206">
        <f t="shared" si="845"/>
        <v>0</v>
      </c>
      <c r="AU293" s="206">
        <f t="shared" si="845"/>
        <v>0</v>
      </c>
      <c r="AV293" s="206">
        <f t="shared" si="845"/>
        <v>0</v>
      </c>
      <c r="AW293" s="206">
        <f t="shared" si="845"/>
        <v>0</v>
      </c>
      <c r="AX293" s="206">
        <f t="shared" si="845"/>
        <v>0</v>
      </c>
      <c r="AY293" s="206">
        <f t="shared" si="845"/>
        <v>0</v>
      </c>
      <c r="AZ293" s="206">
        <f t="shared" si="845"/>
        <v>0</v>
      </c>
      <c r="BA293" s="206">
        <f t="shared" si="845"/>
        <v>0</v>
      </c>
      <c r="BB293" s="206">
        <f t="shared" si="845"/>
        <v>0</v>
      </c>
      <c r="BC293" s="206">
        <f t="shared" si="845"/>
        <v>0</v>
      </c>
      <c r="BD293" s="206">
        <f t="shared" si="845"/>
        <v>0</v>
      </c>
      <c r="BE293" s="206">
        <f t="shared" si="845"/>
        <v>0</v>
      </c>
      <c r="BF293" s="206">
        <f t="shared" si="845"/>
        <v>0</v>
      </c>
      <c r="BG293" s="206">
        <f t="shared" si="845"/>
        <v>0</v>
      </c>
      <c r="BH293" s="206">
        <f t="shared" si="845"/>
        <v>2</v>
      </c>
      <c r="BI293" s="206">
        <f t="shared" si="845"/>
        <v>68932.113599999997</v>
      </c>
      <c r="BJ293" s="206">
        <f t="shared" si="845"/>
        <v>0</v>
      </c>
      <c r="BK293" s="206">
        <f t="shared" si="845"/>
        <v>0</v>
      </c>
      <c r="BL293" s="206">
        <f t="shared" si="845"/>
        <v>0</v>
      </c>
      <c r="BM293" s="206">
        <f t="shared" si="845"/>
        <v>0</v>
      </c>
      <c r="BN293" s="206">
        <f t="shared" si="845"/>
        <v>0</v>
      </c>
      <c r="BO293" s="206">
        <f t="shared" si="845"/>
        <v>0</v>
      </c>
      <c r="BP293" s="206">
        <f t="shared" si="845"/>
        <v>1</v>
      </c>
      <c r="BQ293" s="206">
        <f t="shared" si="845"/>
        <v>34466.056800000006</v>
      </c>
      <c r="BR293" s="206">
        <f t="shared" si="845"/>
        <v>3</v>
      </c>
      <c r="BS293" s="206">
        <f t="shared" si="845"/>
        <v>93058.353360000008</v>
      </c>
      <c r="BT293" s="206">
        <f t="shared" si="845"/>
        <v>3</v>
      </c>
      <c r="BU293" s="206">
        <f t="shared" si="845"/>
        <v>124077.80447999999</v>
      </c>
      <c r="BV293" s="206">
        <f t="shared" si="845"/>
        <v>5</v>
      </c>
      <c r="BW293" s="206">
        <f t="shared" si="845"/>
        <v>206796.34079999998</v>
      </c>
      <c r="BX293" s="206">
        <f t="shared" si="845"/>
        <v>0</v>
      </c>
      <c r="BY293" s="206">
        <f t="shared" si="845"/>
        <v>0</v>
      </c>
      <c r="BZ293" s="206">
        <f t="shared" si="845"/>
        <v>0</v>
      </c>
      <c r="CA293" s="206">
        <f t="shared" si="845"/>
        <v>0</v>
      </c>
      <c r="CB293" s="206">
        <f t="shared" ref="CB293:DM293" si="846">SUM(CB294)</f>
        <v>0</v>
      </c>
      <c r="CC293" s="206">
        <f t="shared" si="846"/>
        <v>0</v>
      </c>
      <c r="CD293" s="206">
        <f t="shared" si="846"/>
        <v>0</v>
      </c>
      <c r="CE293" s="206">
        <f t="shared" si="846"/>
        <v>0</v>
      </c>
      <c r="CF293" s="206">
        <f t="shared" si="846"/>
        <v>0</v>
      </c>
      <c r="CG293" s="206">
        <f t="shared" si="846"/>
        <v>0</v>
      </c>
      <c r="CH293" s="206">
        <f t="shared" si="846"/>
        <v>0</v>
      </c>
      <c r="CI293" s="206">
        <f t="shared" si="846"/>
        <v>0</v>
      </c>
      <c r="CJ293" s="206">
        <f t="shared" si="846"/>
        <v>0</v>
      </c>
      <c r="CK293" s="206">
        <f t="shared" si="846"/>
        <v>0</v>
      </c>
      <c r="CL293" s="206">
        <f t="shared" si="846"/>
        <v>0</v>
      </c>
      <c r="CM293" s="206">
        <f t="shared" si="846"/>
        <v>0</v>
      </c>
      <c r="CN293" s="206">
        <f t="shared" si="846"/>
        <v>10</v>
      </c>
      <c r="CO293" s="206">
        <f t="shared" si="846"/>
        <v>287217.14</v>
      </c>
      <c r="CP293" s="206">
        <f t="shared" si="846"/>
        <v>0</v>
      </c>
      <c r="CQ293" s="206">
        <f t="shared" si="846"/>
        <v>0</v>
      </c>
      <c r="CR293" s="206">
        <f t="shared" si="846"/>
        <v>0</v>
      </c>
      <c r="CS293" s="206">
        <f t="shared" si="846"/>
        <v>0</v>
      </c>
      <c r="CT293" s="206">
        <f t="shared" si="846"/>
        <v>2</v>
      </c>
      <c r="CU293" s="206">
        <f t="shared" si="846"/>
        <v>68932.113600000012</v>
      </c>
      <c r="CV293" s="206">
        <f t="shared" si="846"/>
        <v>0</v>
      </c>
      <c r="CW293" s="206">
        <f t="shared" si="846"/>
        <v>0</v>
      </c>
      <c r="CX293" s="206">
        <f t="shared" si="846"/>
        <v>0</v>
      </c>
      <c r="CY293" s="206">
        <f t="shared" si="846"/>
        <v>0</v>
      </c>
      <c r="CZ293" s="206">
        <f t="shared" si="846"/>
        <v>0</v>
      </c>
      <c r="DA293" s="206">
        <f t="shared" si="846"/>
        <v>0</v>
      </c>
      <c r="DB293" s="206">
        <f t="shared" si="846"/>
        <v>0</v>
      </c>
      <c r="DC293" s="206">
        <f t="shared" si="846"/>
        <v>0</v>
      </c>
      <c r="DD293" s="206">
        <f t="shared" si="846"/>
        <v>0</v>
      </c>
      <c r="DE293" s="206">
        <f t="shared" si="846"/>
        <v>0</v>
      </c>
      <c r="DF293" s="206">
        <f t="shared" si="846"/>
        <v>1</v>
      </c>
      <c r="DG293" s="206">
        <f t="shared" si="846"/>
        <v>34466.056800000006</v>
      </c>
      <c r="DH293" s="206">
        <f t="shared" si="846"/>
        <v>0</v>
      </c>
      <c r="DI293" s="206">
        <f t="shared" si="846"/>
        <v>0</v>
      </c>
      <c r="DJ293" s="206">
        <f t="shared" si="846"/>
        <v>3</v>
      </c>
      <c r="DK293" s="206">
        <f t="shared" si="846"/>
        <v>158174.5821</v>
      </c>
      <c r="DL293" s="206">
        <f t="shared" si="846"/>
        <v>0</v>
      </c>
      <c r="DM293" s="206">
        <f t="shared" si="846"/>
        <v>0</v>
      </c>
      <c r="DN293" s="206">
        <f>SUM(DN294)</f>
        <v>230</v>
      </c>
      <c r="DO293" s="206">
        <f t="shared" ref="DO293" si="847">SUM(DO294)</f>
        <v>7394897.6415400011</v>
      </c>
    </row>
    <row r="294" spans="1:119" ht="42.75" customHeight="1" x14ac:dyDescent="0.25">
      <c r="A294" s="73"/>
      <c r="B294" s="78">
        <v>255</v>
      </c>
      <c r="C294" s="79" t="s">
        <v>663</v>
      </c>
      <c r="D294" s="156" t="s">
        <v>664</v>
      </c>
      <c r="E294" s="74">
        <v>25969</v>
      </c>
      <c r="F294" s="81">
        <v>0.79</v>
      </c>
      <c r="G294" s="76">
        <v>1</v>
      </c>
      <c r="H294" s="77"/>
      <c r="I294" s="77"/>
      <c r="J294" s="77"/>
      <c r="K294" s="51"/>
      <c r="L294" s="82">
        <v>1.4</v>
      </c>
      <c r="M294" s="82">
        <v>1.68</v>
      </c>
      <c r="N294" s="82">
        <v>2.23</v>
      </c>
      <c r="O294" s="83">
        <v>2.57</v>
      </c>
      <c r="P294" s="84"/>
      <c r="Q294" s="84">
        <f>(P294*$E294*$F294*$G294*$L294*$Q$11)</f>
        <v>0</v>
      </c>
      <c r="R294" s="84"/>
      <c r="S294" s="84">
        <f>(R294*$E294*$F294*$G294*$L294*$S$11)</f>
        <v>0</v>
      </c>
      <c r="T294" s="84"/>
      <c r="U294" s="84">
        <f>(T294*$E294*$F294*$G294*$L294*$U$11)</f>
        <v>0</v>
      </c>
      <c r="V294" s="84"/>
      <c r="W294" s="85">
        <f>(V294*$E294*$F294*$G294*$L294*$W$11)</f>
        <v>0</v>
      </c>
      <c r="X294" s="84"/>
      <c r="Y294" s="84">
        <f>(X294*$E294*$F294*$G294*$L294*$Y$11)</f>
        <v>0</v>
      </c>
      <c r="Z294" s="84"/>
      <c r="AA294" s="84"/>
      <c r="AB294" s="84"/>
      <c r="AC294" s="84">
        <f>(AB294*$E294*$F294*$G294*$L294*$AC$11)</f>
        <v>0</v>
      </c>
      <c r="AD294" s="84"/>
      <c r="AE294" s="84"/>
      <c r="AF294" s="84"/>
      <c r="AG294" s="84">
        <f>(AF294*$E294*$F294*$G294*$L294*$AG$11)</f>
        <v>0</v>
      </c>
      <c r="AH294" s="84"/>
      <c r="AI294" s="84"/>
      <c r="AJ294" s="84">
        <v>200</v>
      </c>
      <c r="AK294" s="84">
        <f>(AJ294*$E294*$F294*$G294*$L294*$AK$11)</f>
        <v>6318777.0800000001</v>
      </c>
      <c r="AL294" s="84"/>
      <c r="AM294" s="85">
        <f>(AL294*$E294*$F294*$G294*$L294*$AM$11)</f>
        <v>0</v>
      </c>
      <c r="AN294" s="84"/>
      <c r="AO294" s="84">
        <f>(AN294*$E294*$F294*$G294*$L294*$AO$11)</f>
        <v>0</v>
      </c>
      <c r="AP294" s="84"/>
      <c r="AQ294" s="84">
        <f>(AP294*$E294*$F294*$G294*$M294*$AQ$11)</f>
        <v>0</v>
      </c>
      <c r="AR294" s="90"/>
      <c r="AS294" s="84">
        <f>(AR294*$E294*$F294*$G294*$M294*$AS$11)</f>
        <v>0</v>
      </c>
      <c r="AT294" s="84"/>
      <c r="AU294" s="89">
        <f>(AT294*$E294*$F294*$G294*$M294*$AU$11)</f>
        <v>0</v>
      </c>
      <c r="AV294" s="108"/>
      <c r="AW294" s="84">
        <f>(AV294*$E294*$F294*$G294*$L294*$AW$11)</f>
        <v>0</v>
      </c>
      <c r="AX294" s="84"/>
      <c r="AY294" s="84">
        <f>(AX294*$E294*$F294*$G294*$L294*$AY$11)</f>
        <v>0</v>
      </c>
      <c r="AZ294" s="84"/>
      <c r="BA294" s="84">
        <f>(AZ294*$E294*$F294*$G294*$L294*$BA$11)</f>
        <v>0</v>
      </c>
      <c r="BB294" s="84"/>
      <c r="BC294" s="84">
        <f>(BB294*$E294*$F294*$G294*$L294*$BC$11)</f>
        <v>0</v>
      </c>
      <c r="BD294" s="84"/>
      <c r="BE294" s="85">
        <f>(BD294*$E294*$F294*$G294*$L294*$BE$11)</f>
        <v>0</v>
      </c>
      <c r="BF294" s="84"/>
      <c r="BG294" s="85">
        <f>(BF294*$E294*$F294*$G294*$L294*$BG$11)</f>
        <v>0</v>
      </c>
      <c r="BH294" s="84">
        <v>2</v>
      </c>
      <c r="BI294" s="84">
        <f>(BH294*$E294*$F294*$G294*$L294*$BI$11)</f>
        <v>68932.113599999997</v>
      </c>
      <c r="BJ294" s="84"/>
      <c r="BK294" s="84">
        <f>(BJ294*$E294*$F294*$G294*$M294*$BK$11)</f>
        <v>0</v>
      </c>
      <c r="BL294" s="84"/>
      <c r="BM294" s="84">
        <f>(BL294*$E294*$F294*$G294*$M294*$BM$11)</f>
        <v>0</v>
      </c>
      <c r="BN294" s="84"/>
      <c r="BO294" s="85">
        <f>(BN294*$E294*$F294*$G294*$M294*$BO$11)</f>
        <v>0</v>
      </c>
      <c r="BP294" s="84">
        <v>1</v>
      </c>
      <c r="BQ294" s="84">
        <f>(BP294*$E294*$F294*$G294*$M294*$BQ$11)</f>
        <v>34466.056800000006</v>
      </c>
      <c r="BR294" s="84">
        <v>3</v>
      </c>
      <c r="BS294" s="84">
        <f>(BR294*$E294*$F294*$G294*$M294*$BS$11)</f>
        <v>93058.353360000008</v>
      </c>
      <c r="BT294" s="84">
        <v>3</v>
      </c>
      <c r="BU294" s="85">
        <f>(BT294*$E294*$F294*$G294*$M294*$BU$11)</f>
        <v>124077.80447999999</v>
      </c>
      <c r="BV294" s="84">
        <v>5</v>
      </c>
      <c r="BW294" s="89">
        <f>(BV294*$E294*$F294*$G294*$M294*$BW$11)</f>
        <v>206796.34079999998</v>
      </c>
      <c r="BX294" s="84"/>
      <c r="BY294" s="84">
        <f>(BX294*$E294*$F294*$G294*$L294*$BY$11)</f>
        <v>0</v>
      </c>
      <c r="BZ294" s="84"/>
      <c r="CA294" s="84">
        <f>(BZ294*$E294*$F294*$G294*$L294*$CA$11)</f>
        <v>0</v>
      </c>
      <c r="CB294" s="84"/>
      <c r="CC294" s="84">
        <f>(CB294*$E294*$F294*$G294*$L294*$CC$11)</f>
        <v>0</v>
      </c>
      <c r="CD294" s="84"/>
      <c r="CE294" s="84">
        <f>(CD294*$E294*$F294*$G294*$M294*$CE$11)</f>
        <v>0</v>
      </c>
      <c r="CF294" s="84"/>
      <c r="CG294" s="84"/>
      <c r="CH294" s="84"/>
      <c r="CI294" s="85">
        <f>(CH294*$E294*$F294*$G294*$L294*$CI$11)</f>
        <v>0</v>
      </c>
      <c r="CJ294" s="84"/>
      <c r="CK294" s="85">
        <f>(CJ294*$E294*$F294*$G294*$L294*$CK$11)</f>
        <v>0</v>
      </c>
      <c r="CL294" s="84"/>
      <c r="CM294" s="84">
        <f>(CL294*$E294*$F294*$G294*$L294*$CM$11)</f>
        <v>0</v>
      </c>
      <c r="CN294" s="84">
        <v>10</v>
      </c>
      <c r="CO294" s="84">
        <f>(CN294*$E294*$F294*$G294*$L294*$CO$11)</f>
        <v>287217.14</v>
      </c>
      <c r="CP294" s="84"/>
      <c r="CQ294" s="84">
        <f>(CP294*$E294*$F294*$G294*$L294*$CQ$11)</f>
        <v>0</v>
      </c>
      <c r="CR294" s="84"/>
      <c r="CS294" s="84">
        <f>(CR294*$E294*$F294*$G294*$M294*$CS$11)</f>
        <v>0</v>
      </c>
      <c r="CT294" s="84">
        <v>2</v>
      </c>
      <c r="CU294" s="84">
        <f>(CT294*$E294*$F294*$G294*$M294*$CU$11)</f>
        <v>68932.113600000012</v>
      </c>
      <c r="CV294" s="84"/>
      <c r="CW294" s="84">
        <f>(CV294*$E294*$F294*$G294*$M294*$CW$11)</f>
        <v>0</v>
      </c>
      <c r="CX294" s="90"/>
      <c r="CY294" s="84">
        <f>(CX294*$E294*$F294*$G294*$M294*$CY$11)</f>
        <v>0</v>
      </c>
      <c r="CZ294" s="84"/>
      <c r="DA294" s="89">
        <f>(CZ294*$E294*$F294*$G294*$M294*DA$11)</f>
        <v>0</v>
      </c>
      <c r="DB294" s="84"/>
      <c r="DC294" s="84">
        <f>(DB294*$E294*$F294*$G294*$M294*$DC$11)</f>
        <v>0</v>
      </c>
      <c r="DD294" s="91"/>
      <c r="DE294" s="84">
        <f>(DD294*$E294*$F294*$G294*$M294*$DE$11)</f>
        <v>0</v>
      </c>
      <c r="DF294" s="84">
        <v>1</v>
      </c>
      <c r="DG294" s="84">
        <f>(DF294*$E294*$F294*$G294*$M294*$DG$11)</f>
        <v>34466.056800000006</v>
      </c>
      <c r="DH294" s="84"/>
      <c r="DI294" s="84">
        <f>(DH294*$E294*$F294*$G294*$N294*$DI$11)</f>
        <v>0</v>
      </c>
      <c r="DJ294" s="84">
        <v>3</v>
      </c>
      <c r="DK294" s="92">
        <f>(DJ294*$E294*$F294*$G294*$O294*$DK$11)</f>
        <v>158174.5821</v>
      </c>
      <c r="DL294" s="89"/>
      <c r="DM294" s="89"/>
      <c r="DN294" s="85">
        <f>SUM(P294,R294,T294,V294,X294,Z294,AB294,AD294,AF294,AH294,AJ294,AL294,AR294,AV294,AX294,CB294,AN294,BB294,BD294,BF294,CP294,BH294,BJ294,AP294,BN294,AT294,CR294,BP294,CT294,BR294,BT294,BV294,CD294,BX294,BZ294,CF294,CH294,CJ294,CL294,CN294,CV294,CX294,BL294,AZ294,CZ294,DB294,DD294,DF294,DH294,DJ294,DL294)</f>
        <v>230</v>
      </c>
      <c r="DO294" s="85">
        <f>SUM(Q294,S294,U294,W294,Y294,AA294,AC294,AE294,AG294,AI294,AK294,AM294,AS294,AW294,AY294,CC294,AO294,BC294,BE294,BG294,CQ294,BI294,BK294,AQ294,BO294,AU294,CS294,BQ294,CU294,BS294,BU294,BW294,CE294,BY294,CA294,CG294,CI294,CK294,CM294,CO294,CW294,CY294,BM294,BA294,DA294,DC294,DE294,DG294,DI294,DK294,DM294)</f>
        <v>7394897.6415400011</v>
      </c>
    </row>
    <row r="295" spans="1:119" ht="15.75" customHeight="1" x14ac:dyDescent="0.25">
      <c r="A295" s="196">
        <v>27</v>
      </c>
      <c r="B295" s="197"/>
      <c r="C295" s="198"/>
      <c r="D295" s="214" t="s">
        <v>665</v>
      </c>
      <c r="E295" s="200">
        <v>25969</v>
      </c>
      <c r="F295" s="218">
        <v>0.73</v>
      </c>
      <c r="G295" s="207"/>
      <c r="H295" s="77"/>
      <c r="I295" s="77"/>
      <c r="J295" s="77"/>
      <c r="K295" s="208"/>
      <c r="L295" s="209">
        <v>1.4</v>
      </c>
      <c r="M295" s="209">
        <v>1.68</v>
      </c>
      <c r="N295" s="209">
        <v>2.23</v>
      </c>
      <c r="O295" s="210">
        <v>2.57</v>
      </c>
      <c r="P295" s="206">
        <f t="shared" ref="P295:CA295" si="848">SUM(P296:P309)</f>
        <v>1081</v>
      </c>
      <c r="Q295" s="206">
        <f t="shared" si="848"/>
        <v>40583745.525399998</v>
      </c>
      <c r="R295" s="206">
        <f t="shared" si="848"/>
        <v>1502</v>
      </c>
      <c r="S295" s="206">
        <f t="shared" si="848"/>
        <v>45501484.667800002</v>
      </c>
      <c r="T295" s="206">
        <f t="shared" si="848"/>
        <v>319</v>
      </c>
      <c r="U295" s="206">
        <f t="shared" si="848"/>
        <v>8836108.0639999993</v>
      </c>
      <c r="V295" s="206">
        <f t="shared" si="848"/>
        <v>0</v>
      </c>
      <c r="W295" s="206">
        <f t="shared" si="848"/>
        <v>0</v>
      </c>
      <c r="X295" s="206">
        <f t="shared" si="848"/>
        <v>89</v>
      </c>
      <c r="Y295" s="206">
        <f t="shared" si="848"/>
        <v>4498474.831199999</v>
      </c>
      <c r="Z295" s="206">
        <f t="shared" si="848"/>
        <v>0</v>
      </c>
      <c r="AA295" s="206">
        <f t="shared" si="848"/>
        <v>0</v>
      </c>
      <c r="AB295" s="206">
        <f t="shared" si="848"/>
        <v>0</v>
      </c>
      <c r="AC295" s="206">
        <f t="shared" si="848"/>
        <v>0</v>
      </c>
      <c r="AD295" s="206">
        <f t="shared" si="848"/>
        <v>0</v>
      </c>
      <c r="AE295" s="206">
        <f t="shared" si="848"/>
        <v>0</v>
      </c>
      <c r="AF295" s="206">
        <f t="shared" si="848"/>
        <v>567</v>
      </c>
      <c r="AG295" s="206">
        <f t="shared" si="848"/>
        <v>16934867.9234</v>
      </c>
      <c r="AH295" s="206">
        <f t="shared" si="848"/>
        <v>0</v>
      </c>
      <c r="AI295" s="206">
        <f t="shared" si="848"/>
        <v>0</v>
      </c>
      <c r="AJ295" s="206">
        <f t="shared" si="848"/>
        <v>36</v>
      </c>
      <c r="AK295" s="206">
        <f t="shared" si="848"/>
        <v>1383332.2733999998</v>
      </c>
      <c r="AL295" s="206">
        <f t="shared" si="848"/>
        <v>2067</v>
      </c>
      <c r="AM295" s="206">
        <f t="shared" si="848"/>
        <v>53072419.408399999</v>
      </c>
      <c r="AN295" s="206">
        <f t="shared" si="848"/>
        <v>1970</v>
      </c>
      <c r="AO295" s="206">
        <f t="shared" si="848"/>
        <v>55074577.370399997</v>
      </c>
      <c r="AP295" s="206">
        <f t="shared" si="848"/>
        <v>1210</v>
      </c>
      <c r="AQ295" s="206">
        <f t="shared" si="848"/>
        <v>39795207.228000008</v>
      </c>
      <c r="AR295" s="206">
        <f t="shared" si="848"/>
        <v>0</v>
      </c>
      <c r="AS295" s="206">
        <f t="shared" si="848"/>
        <v>0</v>
      </c>
      <c r="AT295" s="206">
        <f t="shared" si="848"/>
        <v>355</v>
      </c>
      <c r="AU295" s="206">
        <f t="shared" si="848"/>
        <v>11702622.377040001</v>
      </c>
      <c r="AV295" s="206">
        <f t="shared" si="848"/>
        <v>0</v>
      </c>
      <c r="AW295" s="206">
        <f t="shared" si="848"/>
        <v>0</v>
      </c>
      <c r="AX295" s="206">
        <f t="shared" si="848"/>
        <v>0</v>
      </c>
      <c r="AY295" s="206">
        <f t="shared" si="848"/>
        <v>0</v>
      </c>
      <c r="AZ295" s="206">
        <f t="shared" si="848"/>
        <v>0</v>
      </c>
      <c r="BA295" s="206">
        <f t="shared" si="848"/>
        <v>0</v>
      </c>
      <c r="BB295" s="206">
        <f t="shared" si="848"/>
        <v>0</v>
      </c>
      <c r="BC295" s="206">
        <f t="shared" si="848"/>
        <v>0</v>
      </c>
      <c r="BD295" s="206">
        <f t="shared" si="848"/>
        <v>0</v>
      </c>
      <c r="BE295" s="206">
        <f t="shared" si="848"/>
        <v>0</v>
      </c>
      <c r="BF295" s="206">
        <f t="shared" si="848"/>
        <v>0</v>
      </c>
      <c r="BG295" s="206">
        <f t="shared" si="848"/>
        <v>0</v>
      </c>
      <c r="BH295" s="206">
        <f t="shared" si="848"/>
        <v>410</v>
      </c>
      <c r="BI295" s="206">
        <f t="shared" si="848"/>
        <v>11421789.456</v>
      </c>
      <c r="BJ295" s="206">
        <f t="shared" si="848"/>
        <v>1908</v>
      </c>
      <c r="BK295" s="206">
        <f t="shared" si="848"/>
        <v>65902154.555999994</v>
      </c>
      <c r="BL295" s="206">
        <f t="shared" si="848"/>
        <v>807</v>
      </c>
      <c r="BM295" s="206">
        <f t="shared" si="848"/>
        <v>25866121.209600002</v>
      </c>
      <c r="BN295" s="206">
        <f t="shared" si="848"/>
        <v>0</v>
      </c>
      <c r="BO295" s="206">
        <f t="shared" si="848"/>
        <v>0</v>
      </c>
      <c r="BP295" s="206">
        <f t="shared" si="848"/>
        <v>214</v>
      </c>
      <c r="BQ295" s="206">
        <f t="shared" si="848"/>
        <v>6941202.0719999997</v>
      </c>
      <c r="BR295" s="206">
        <f t="shared" si="848"/>
        <v>639</v>
      </c>
      <c r="BS295" s="206">
        <f t="shared" si="848"/>
        <v>20852836.922399998</v>
      </c>
      <c r="BT295" s="206">
        <f t="shared" si="848"/>
        <v>525</v>
      </c>
      <c r="BU295" s="206">
        <f t="shared" si="848"/>
        <v>17316619.494719997</v>
      </c>
      <c r="BV295" s="206">
        <f t="shared" si="848"/>
        <v>877</v>
      </c>
      <c r="BW295" s="206">
        <f t="shared" si="848"/>
        <v>28609968.35424</v>
      </c>
      <c r="BX295" s="206">
        <f t="shared" si="848"/>
        <v>535</v>
      </c>
      <c r="BY295" s="206">
        <f t="shared" si="848"/>
        <v>14578996.6</v>
      </c>
      <c r="BZ295" s="206">
        <f t="shared" si="848"/>
        <v>778</v>
      </c>
      <c r="CA295" s="206">
        <f t="shared" si="848"/>
        <v>21233345.098000001</v>
      </c>
      <c r="CB295" s="206">
        <f t="shared" ref="CB295:DM295" si="849">SUM(CB296:CB309)</f>
        <v>0</v>
      </c>
      <c r="CC295" s="206">
        <f t="shared" si="849"/>
        <v>0</v>
      </c>
      <c r="CD295" s="206">
        <f t="shared" si="849"/>
        <v>753</v>
      </c>
      <c r="CE295" s="206">
        <f t="shared" si="849"/>
        <v>24273702.1296</v>
      </c>
      <c r="CF295" s="206">
        <f t="shared" si="849"/>
        <v>0</v>
      </c>
      <c r="CG295" s="206">
        <f t="shared" si="849"/>
        <v>0</v>
      </c>
      <c r="CH295" s="206">
        <f t="shared" si="849"/>
        <v>202</v>
      </c>
      <c r="CI295" s="206">
        <f t="shared" si="849"/>
        <v>5474067.8355999999</v>
      </c>
      <c r="CJ295" s="206">
        <f t="shared" si="849"/>
        <v>621</v>
      </c>
      <c r="CK295" s="206">
        <f t="shared" si="849"/>
        <v>16466413.1324</v>
      </c>
      <c r="CL295" s="206">
        <f t="shared" si="849"/>
        <v>285</v>
      </c>
      <c r="CM295" s="206">
        <f t="shared" si="849"/>
        <v>7578533.2699999996</v>
      </c>
      <c r="CN295" s="206">
        <f t="shared" si="849"/>
        <v>1270</v>
      </c>
      <c r="CO295" s="206">
        <f t="shared" si="849"/>
        <v>34624935.142000005</v>
      </c>
      <c r="CP295" s="206">
        <f t="shared" si="849"/>
        <v>905</v>
      </c>
      <c r="CQ295" s="206">
        <f t="shared" si="849"/>
        <v>23978268.398000002</v>
      </c>
      <c r="CR295" s="206">
        <f t="shared" si="849"/>
        <v>1373</v>
      </c>
      <c r="CS295" s="206">
        <f t="shared" si="849"/>
        <v>43309872.463200003</v>
      </c>
      <c r="CT295" s="206">
        <f t="shared" si="849"/>
        <v>437</v>
      </c>
      <c r="CU295" s="206">
        <f t="shared" si="849"/>
        <v>13831795.7568</v>
      </c>
      <c r="CV295" s="206">
        <f t="shared" si="849"/>
        <v>590</v>
      </c>
      <c r="CW295" s="206">
        <f t="shared" si="849"/>
        <v>19252564.816800002</v>
      </c>
      <c r="CX295" s="206">
        <f t="shared" si="849"/>
        <v>1119</v>
      </c>
      <c r="CY295" s="206">
        <f t="shared" si="849"/>
        <v>35143816.537200004</v>
      </c>
      <c r="CZ295" s="206">
        <f t="shared" si="849"/>
        <v>0</v>
      </c>
      <c r="DA295" s="206">
        <f t="shared" si="849"/>
        <v>0</v>
      </c>
      <c r="DB295" s="206">
        <f t="shared" si="849"/>
        <v>0</v>
      </c>
      <c r="DC295" s="206">
        <f t="shared" si="849"/>
        <v>0</v>
      </c>
      <c r="DD295" s="206">
        <f t="shared" si="849"/>
        <v>26</v>
      </c>
      <c r="DE295" s="206">
        <f t="shared" si="849"/>
        <v>828930.48</v>
      </c>
      <c r="DF295" s="206">
        <f t="shared" si="849"/>
        <v>568</v>
      </c>
      <c r="DG295" s="206">
        <f t="shared" si="849"/>
        <v>18571969.264799997</v>
      </c>
      <c r="DH295" s="206">
        <f t="shared" si="849"/>
        <v>190</v>
      </c>
      <c r="DI295" s="206">
        <f t="shared" si="849"/>
        <v>7760056.5800000001</v>
      </c>
      <c r="DJ295" s="206">
        <f t="shared" si="849"/>
        <v>239</v>
      </c>
      <c r="DK295" s="206">
        <f t="shared" si="849"/>
        <v>12964976.505799999</v>
      </c>
      <c r="DL295" s="206">
        <f t="shared" si="849"/>
        <v>3</v>
      </c>
      <c r="DM295" s="206">
        <f t="shared" si="849"/>
        <v>197561.76439999999</v>
      </c>
      <c r="DN295" s="206">
        <f>SUM(DN296:DN309)</f>
        <v>24470</v>
      </c>
      <c r="DO295" s="206">
        <f t="shared" ref="DO295" si="850">SUM(DO296:DO309)</f>
        <v>754363337.50860012</v>
      </c>
    </row>
    <row r="296" spans="1:119" s="5" customFormat="1" ht="45" x14ac:dyDescent="0.25">
      <c r="A296" s="73"/>
      <c r="B296" s="78">
        <v>256</v>
      </c>
      <c r="C296" s="79" t="s">
        <v>666</v>
      </c>
      <c r="D296" s="109" t="s">
        <v>667</v>
      </c>
      <c r="E296" s="74">
        <v>25969</v>
      </c>
      <c r="F296" s="82">
        <v>0.74</v>
      </c>
      <c r="G296" s="76">
        <v>1</v>
      </c>
      <c r="H296" s="77"/>
      <c r="I296" s="77"/>
      <c r="J296" s="77"/>
      <c r="K296" s="51"/>
      <c r="L296" s="82">
        <v>1.4</v>
      </c>
      <c r="M296" s="82">
        <v>1.68</v>
      </c>
      <c r="N296" s="82">
        <v>2.23</v>
      </c>
      <c r="O296" s="83">
        <v>2.57</v>
      </c>
      <c r="P296" s="84">
        <v>40</v>
      </c>
      <c r="Q296" s="84">
        <f>(P296*$E296*$F296*$G296*$L296)</f>
        <v>1076155.3599999999</v>
      </c>
      <c r="R296" s="84">
        <v>38</v>
      </c>
      <c r="S296" s="89">
        <f>(R296*$E296*$F296*$G296*$L296)</f>
        <v>1022347.5919999999</v>
      </c>
      <c r="T296" s="84">
        <v>60</v>
      </c>
      <c r="U296" s="84">
        <f>(T296*$E296*$F296*$G296*$L296)</f>
        <v>1614233.04</v>
      </c>
      <c r="V296" s="84"/>
      <c r="W296" s="84">
        <f>(V296*$E296*$F296*$G296*$L296)</f>
        <v>0</v>
      </c>
      <c r="X296" s="84"/>
      <c r="Y296" s="84">
        <f>(X296*$E296*$F296*$G296*$L296)</f>
        <v>0</v>
      </c>
      <c r="Z296" s="84"/>
      <c r="AA296" s="84"/>
      <c r="AB296" s="84"/>
      <c r="AC296" s="84">
        <f>(AB296*$E296*$F296*$G296*$L296)</f>
        <v>0</v>
      </c>
      <c r="AD296" s="84"/>
      <c r="AE296" s="84"/>
      <c r="AF296" s="84">
        <v>25</v>
      </c>
      <c r="AG296" s="84">
        <f>(AF296*$E296*$F296*$G296*$L296)</f>
        <v>672597.1</v>
      </c>
      <c r="AH296" s="84"/>
      <c r="AI296" s="84"/>
      <c r="AJ296" s="86"/>
      <c r="AK296" s="84">
        <f>(AJ296*$E296*$F296*$G296*$L296)</f>
        <v>0</v>
      </c>
      <c r="AL296" s="84">
        <v>43</v>
      </c>
      <c r="AM296" s="84">
        <f>(AL296*$E296*$F296*$G296*$L296)</f>
        <v>1156867.0119999999</v>
      </c>
      <c r="AN296" s="84">
        <v>116</v>
      </c>
      <c r="AO296" s="84">
        <f>(AN296*$E296*$F296*$G296*$L296)</f>
        <v>3120850.5439999998</v>
      </c>
      <c r="AP296" s="84">
        <v>250</v>
      </c>
      <c r="AQ296" s="85">
        <f>(AP296*$E296*$F296*$G296*$M296)</f>
        <v>8071165.1999999993</v>
      </c>
      <c r="AR296" s="88"/>
      <c r="AS296" s="84">
        <f>(AR296*$E296*$F296*$G296*$M296)</f>
        <v>0</v>
      </c>
      <c r="AT296" s="84">
        <v>6</v>
      </c>
      <c r="AU296" s="89">
        <f>(AT296*$E296*$F296*$G296*$M296)</f>
        <v>193707.96479999999</v>
      </c>
      <c r="AV296" s="84"/>
      <c r="AW296" s="84">
        <f>(AV296*$E296*$F296*$G296*$L296*$AK$11)</f>
        <v>0</v>
      </c>
      <c r="AX296" s="84"/>
      <c r="AY296" s="84">
        <f>(AX296*$E296*$F296*$G296*$L296*AY$11)</f>
        <v>0</v>
      </c>
      <c r="AZ296" s="84"/>
      <c r="BA296" s="84">
        <f>(AZ296*$E296*$F296*$G296*$L296*BA$11)</f>
        <v>0</v>
      </c>
      <c r="BB296" s="84"/>
      <c r="BC296" s="84">
        <f>(BB296*$E296*$F296*$G296*$L296)</f>
        <v>0</v>
      </c>
      <c r="BD296" s="84"/>
      <c r="BE296" s="84">
        <f t="shared" ref="BE296" si="851">(BD296*$E296*$F296*$G296*$L296)</f>
        <v>0</v>
      </c>
      <c r="BF296" s="84"/>
      <c r="BG296" s="84"/>
      <c r="BH296" s="84">
        <v>10</v>
      </c>
      <c r="BI296" s="84">
        <f>(BH296*$E296*$F296*$G296*$L296)</f>
        <v>269038.83999999997</v>
      </c>
      <c r="BJ296" s="84">
        <v>90</v>
      </c>
      <c r="BK296" s="84">
        <f>(BJ296*$E296*$F296*$G296*$M296)</f>
        <v>2905619.4719999996</v>
      </c>
      <c r="BL296" s="84">
        <v>271</v>
      </c>
      <c r="BM296" s="84">
        <f>(BL296*$E296*$F296*$G296*$M296)</f>
        <v>8749143.0767999999</v>
      </c>
      <c r="BN296" s="84"/>
      <c r="BO296" s="84">
        <f>(BN296*$E296*$F296*$G296*$M296)</f>
        <v>0</v>
      </c>
      <c r="BP296" s="84">
        <v>34</v>
      </c>
      <c r="BQ296" s="84">
        <f>(BP296*$E296*$F296*$G296*$M296)</f>
        <v>1097678.4672000001</v>
      </c>
      <c r="BR296" s="84">
        <v>59</v>
      </c>
      <c r="BS296" s="84">
        <f>(BR296*$E296*$F296*$G296*$M296)</f>
        <v>1904794.9872000001</v>
      </c>
      <c r="BT296" s="84">
        <v>40</v>
      </c>
      <c r="BU296" s="84">
        <f>(BT296*$E296*$F296*$G296*$M296)</f>
        <v>1291386.432</v>
      </c>
      <c r="BV296" s="84">
        <v>100</v>
      </c>
      <c r="BW296" s="89">
        <f>(BV296*$E296*$F296*$G296*$M296)</f>
        <v>3228466.08</v>
      </c>
      <c r="BX296" s="84">
        <v>10</v>
      </c>
      <c r="BY296" s="84">
        <f>(BX296*$E296*$F296*$G296*$L296)</f>
        <v>269038.83999999997</v>
      </c>
      <c r="BZ296" s="84">
        <v>45</v>
      </c>
      <c r="CA296" s="85">
        <f>(BZ296*$E296*$F296*$G296*$L296)</f>
        <v>1210674.7799999998</v>
      </c>
      <c r="CB296" s="84"/>
      <c r="CC296" s="84">
        <f>(CB296*$E296*$F296*$G296*$L296)</f>
        <v>0</v>
      </c>
      <c r="CD296" s="84">
        <v>90</v>
      </c>
      <c r="CE296" s="84">
        <f>(CD296*$E296*$F296*$G296*$M296)</f>
        <v>2905619.4719999996</v>
      </c>
      <c r="CF296" s="84"/>
      <c r="CG296" s="84"/>
      <c r="CH296" s="84">
        <v>3</v>
      </c>
      <c r="CI296" s="84">
        <f>(CH296*$E296*$F296*$G296*$L296)</f>
        <v>80711.652000000002</v>
      </c>
      <c r="CJ296" s="84">
        <v>2</v>
      </c>
      <c r="CK296" s="84">
        <f>(CJ296*$E296*$F296*$G296*$L296)</f>
        <v>53807.768000000004</v>
      </c>
      <c r="CL296" s="84">
        <v>30</v>
      </c>
      <c r="CM296" s="84">
        <f>(CL296*$E296*$F296*$G296*$L296)</f>
        <v>807116.52</v>
      </c>
      <c r="CN296" s="84">
        <v>50</v>
      </c>
      <c r="CO296" s="84">
        <f>(CN296*$E296*$F296*$G296*$L296)</f>
        <v>1345194.2</v>
      </c>
      <c r="CP296" s="84">
        <v>40</v>
      </c>
      <c r="CQ296" s="84">
        <f>(CP296*$E296*$F296*$G296*$L296)</f>
        <v>1076155.3599999999</v>
      </c>
      <c r="CR296" s="84">
        <v>48</v>
      </c>
      <c r="CS296" s="84">
        <f>(CR296*$E296*$F296*$G296*$M296)</f>
        <v>1549663.7183999999</v>
      </c>
      <c r="CT296" s="84">
        <v>55</v>
      </c>
      <c r="CU296" s="84">
        <f>(CT296*$E296*$F296*$G296*$M296)</f>
        <v>1775656.344</v>
      </c>
      <c r="CV296" s="84"/>
      <c r="CW296" s="84">
        <f>(CV296*$E296*$F296*$G296*$M296)</f>
        <v>0</v>
      </c>
      <c r="CX296" s="90">
        <v>12</v>
      </c>
      <c r="CY296" s="84">
        <f>(CX296*$E296*$F296*$G296*$M296)</f>
        <v>387415.92959999997</v>
      </c>
      <c r="CZ296" s="84"/>
      <c r="DA296" s="89">
        <f>(CZ296*$E296*$F296*$G296*$M296)</f>
        <v>0</v>
      </c>
      <c r="DB296" s="84"/>
      <c r="DC296" s="84"/>
      <c r="DD296" s="91"/>
      <c r="DE296" s="84">
        <f>(DD296*$E296*$F296*$G296*$M296)</f>
        <v>0</v>
      </c>
      <c r="DF296" s="84">
        <v>35</v>
      </c>
      <c r="DG296" s="84">
        <f>(DF296*$E296*$F296*$G296*$M296)</f>
        <v>1129963.128</v>
      </c>
      <c r="DH296" s="84">
        <v>30</v>
      </c>
      <c r="DI296" s="84">
        <f>(DH296*$E296*$F296*$G296*$N296)</f>
        <v>1285621.314</v>
      </c>
      <c r="DJ296" s="84">
        <v>25</v>
      </c>
      <c r="DK296" s="89">
        <f>(DJ296*$E296*$F296*$G296*$O296)</f>
        <v>1234696.105</v>
      </c>
      <c r="DL296" s="89"/>
      <c r="DM296" s="89"/>
      <c r="DN296" s="85">
        <f t="shared" ref="DN296:DN309" si="852">SUM(P296,R296,T296,V296,X296,Z296,AB296,AD296,AF296,AH296,AJ296,AL296,AR296,AV296,AX296,CB296,AN296,BB296,BD296,BF296,CP296,BH296,BJ296,AP296,BN296,AT296,CR296,BP296,CT296,BR296,BT296,BV296,CD296,BX296,BZ296,CF296,CH296,CJ296,CL296,CN296,CV296,CX296,BL296,AZ296,CZ296,DB296,DD296,DF296,DH296,DJ296,DL296)</f>
        <v>1657</v>
      </c>
      <c r="DO296" s="85">
        <f t="shared" ref="DO296:DO309" si="853">SUM(Q296,S296,U296,W296,Y296,AA296,AC296,AE296,AG296,AI296,AK296,AM296,AS296,AW296,AY296,CC296,AO296,BC296,BE296,BG296,CQ296,BI296,BK296,AQ296,BO296,AU296,CS296,BQ296,CU296,BS296,BU296,BW296,CE296,BY296,CA296,CG296,CI296,CK296,CM296,CO296,CW296,CY296,BM296,BA296,DA296,DC296,DE296,DG296,DI296,DK296,DM296)</f>
        <v>51485386.299000017</v>
      </c>
    </row>
    <row r="297" spans="1:119" s="5" customFormat="1" ht="45" customHeight="1" x14ac:dyDescent="0.25">
      <c r="A297" s="73"/>
      <c r="B297" s="78">
        <v>257</v>
      </c>
      <c r="C297" s="79" t="s">
        <v>668</v>
      </c>
      <c r="D297" s="109" t="s">
        <v>669</v>
      </c>
      <c r="E297" s="74">
        <v>25969</v>
      </c>
      <c r="F297" s="81">
        <v>0.69</v>
      </c>
      <c r="G297" s="76">
        <v>1</v>
      </c>
      <c r="H297" s="77"/>
      <c r="I297" s="77"/>
      <c r="J297" s="77"/>
      <c r="K297" s="51"/>
      <c r="L297" s="82">
        <v>1.4</v>
      </c>
      <c r="M297" s="82">
        <v>1.68</v>
      </c>
      <c r="N297" s="82">
        <v>2.23</v>
      </c>
      <c r="O297" s="83">
        <v>2.57</v>
      </c>
      <c r="P297" s="84">
        <v>6</v>
      </c>
      <c r="Q297" s="84">
        <f>(P297*$E297*$F297*$G297*$L297*$Q$11)</f>
        <v>165567.95639999997</v>
      </c>
      <c r="R297" s="84"/>
      <c r="S297" s="84">
        <f>(R297*$E297*$F297*$G297*$L297*$S$11)</f>
        <v>0</v>
      </c>
      <c r="T297" s="84"/>
      <c r="U297" s="84">
        <f>(T297*$E297*$F297*$G297*$L297*$U$11)</f>
        <v>0</v>
      </c>
      <c r="V297" s="84"/>
      <c r="W297" s="85">
        <f>(V297*$E297*$F297*$G297*$L297*$W$11)</f>
        <v>0</v>
      </c>
      <c r="X297" s="84">
        <v>2</v>
      </c>
      <c r="Y297" s="84">
        <f>(X297*$E297*$F297*$G297*$L297*$Y$11)</f>
        <v>70240.951199999981</v>
      </c>
      <c r="Z297" s="84"/>
      <c r="AA297" s="84"/>
      <c r="AB297" s="84"/>
      <c r="AC297" s="84">
        <f>(AB297*$E297*$F297*$G297*$L297*$AC$11)</f>
        <v>0</v>
      </c>
      <c r="AD297" s="84"/>
      <c r="AE297" s="84"/>
      <c r="AF297" s="84">
        <v>20</v>
      </c>
      <c r="AG297" s="84">
        <f>(AF297*$E297*$F297*$G297*$L297*$AG$11)</f>
        <v>551893.18799999997</v>
      </c>
      <c r="AH297" s="84"/>
      <c r="AI297" s="84"/>
      <c r="AJ297" s="86"/>
      <c r="AK297" s="84">
        <f>(AJ297*$E297*$F297*$G297*$L297*$AK$11)</f>
        <v>0</v>
      </c>
      <c r="AL297" s="84">
        <v>100</v>
      </c>
      <c r="AM297" s="85">
        <f>(AL297*$E297*$F297*$G297*$L297*$AM$11)</f>
        <v>2759465.9399999995</v>
      </c>
      <c r="AN297" s="84">
        <v>1</v>
      </c>
      <c r="AO297" s="84">
        <f>(AN297*$E297*$F297*$G297*$L297*$AO$11)</f>
        <v>27594.659399999993</v>
      </c>
      <c r="AP297" s="84"/>
      <c r="AQ297" s="84">
        <f>(AP297*$E297*$F297*$G297*$M297*$AQ$11)</f>
        <v>0</v>
      </c>
      <c r="AR297" s="90"/>
      <c r="AS297" s="84">
        <f>(AR297*$E297*$F297*$G297*$M297*$AS$11)</f>
        <v>0</v>
      </c>
      <c r="AT297" s="84">
        <v>1</v>
      </c>
      <c r="AU297" s="89">
        <f>(AT297*$E297*$F297*$G297*$M297*$AU$11)</f>
        <v>33113.591279999993</v>
      </c>
      <c r="AV297" s="84"/>
      <c r="AW297" s="84">
        <f>(AV297*$E297*$F297*$G297*$L297*$AW$11)</f>
        <v>0</v>
      </c>
      <c r="AX297" s="84">
        <v>0</v>
      </c>
      <c r="AY297" s="84">
        <f>(AX297*$E297*$F297*$G297*$L297*$AY$11)</f>
        <v>0</v>
      </c>
      <c r="AZ297" s="84"/>
      <c r="BA297" s="84">
        <f>(AZ297*$E297*$F297*$G297*$L297*$BA$11)</f>
        <v>0</v>
      </c>
      <c r="BB297" s="84"/>
      <c r="BC297" s="84">
        <f>(BB297*$E297*$F297*$G297*$L297*$BC$11)</f>
        <v>0</v>
      </c>
      <c r="BD297" s="84"/>
      <c r="BE297" s="85">
        <f>(BD297*$E297*$F297*$G297*$L297*$BE$11)</f>
        <v>0</v>
      </c>
      <c r="BF297" s="84"/>
      <c r="BG297" s="85">
        <f>(BF297*$E297*$F297*$G297*$L297*$BG$11)</f>
        <v>0</v>
      </c>
      <c r="BH297" s="84"/>
      <c r="BI297" s="84">
        <f>(BH297*$E297*$F297*$G297*$L297*$BI$11)</f>
        <v>0</v>
      </c>
      <c r="BJ297" s="84"/>
      <c r="BK297" s="84">
        <f>(BJ297*$E297*$F297*$G297*$M297*$BK$11)</f>
        <v>0</v>
      </c>
      <c r="BL297" s="84"/>
      <c r="BM297" s="84">
        <f>(BL297*$E297*$F297*$G297*$M297*$BM$11)</f>
        <v>0</v>
      </c>
      <c r="BN297" s="84"/>
      <c r="BO297" s="85">
        <f>(BN297*$E297*$F297*$G297*$M297*$BO$11)</f>
        <v>0</v>
      </c>
      <c r="BP297" s="96"/>
      <c r="BQ297" s="84">
        <f>(BP297*$E297*$F297*$G297*$M297*$BQ$11)</f>
        <v>0</v>
      </c>
      <c r="BR297" s="84"/>
      <c r="BS297" s="84">
        <f>(BR297*$E297*$F297*$G297*$M297*$BS$11)</f>
        <v>0</v>
      </c>
      <c r="BT297" s="84">
        <v>3</v>
      </c>
      <c r="BU297" s="85">
        <f>(BT297*$E297*$F297*$G297*$M297*$BU$11)</f>
        <v>108371.75327999998</v>
      </c>
      <c r="BV297" s="84"/>
      <c r="BW297" s="89">
        <f>(BV297*$E297*$F297*$G297*$M297*$BW$11)</f>
        <v>0</v>
      </c>
      <c r="BX297" s="84"/>
      <c r="BY297" s="84">
        <f>(BX297*$E297*$F297*$G297*$L297*$BY$11)</f>
        <v>0</v>
      </c>
      <c r="BZ297" s="84"/>
      <c r="CA297" s="84">
        <f>(BZ297*$E297*$F297*$G297*$L297*$CA$11)</f>
        <v>0</v>
      </c>
      <c r="CB297" s="84"/>
      <c r="CC297" s="84">
        <f>(CB297*$E297*$F297*$G297*$L297*$CC$11)</f>
        <v>0</v>
      </c>
      <c r="CD297" s="84"/>
      <c r="CE297" s="84">
        <f>(CD297*$E297*$F297*$G297*$M297*$CE$11)</f>
        <v>0</v>
      </c>
      <c r="CF297" s="84"/>
      <c r="CG297" s="84"/>
      <c r="CH297" s="84"/>
      <c r="CI297" s="85">
        <f>(CH297*$E297*$F297*$G297*$L297*$CI$11)</f>
        <v>0</v>
      </c>
      <c r="CJ297" s="84"/>
      <c r="CK297" s="85">
        <f>(CJ297*$E297*$F297*$G297*$L297*$CK$11)</f>
        <v>0</v>
      </c>
      <c r="CL297" s="84"/>
      <c r="CM297" s="84">
        <f>(CL297*$E297*$F297*$G297*$L297*$CM$11)</f>
        <v>0</v>
      </c>
      <c r="CN297" s="84"/>
      <c r="CO297" s="84">
        <f>(CN297*$E297*$F297*$G297*$L297*$CO$11)</f>
        <v>0</v>
      </c>
      <c r="CP297" s="84"/>
      <c r="CQ297" s="84">
        <f>(CP297*$E297*$F297*$G297*$L297*$CQ$11)</f>
        <v>0</v>
      </c>
      <c r="CR297" s="84">
        <v>5</v>
      </c>
      <c r="CS297" s="84">
        <f>(CR297*$E297*$F297*$G297*$M297*$CS$11)</f>
        <v>150516.32399999996</v>
      </c>
      <c r="CT297" s="84"/>
      <c r="CU297" s="84">
        <f>(CT297*$E297*$F297*$G297*$M297*$CU$11)</f>
        <v>0</v>
      </c>
      <c r="CV297" s="84"/>
      <c r="CW297" s="84">
        <f>(CV297*$E297*$F297*$G297*$M297*$CW$11)</f>
        <v>0</v>
      </c>
      <c r="CX297" s="90"/>
      <c r="CY297" s="84">
        <f>(CX297*$E297*$F297*$G297*$M297*$CY$11)</f>
        <v>0</v>
      </c>
      <c r="CZ297" s="84"/>
      <c r="DA297" s="89">
        <f>(CZ297*$E297*$F297*$G297*$M297*DA$11)</f>
        <v>0</v>
      </c>
      <c r="DB297" s="84"/>
      <c r="DC297" s="84">
        <f>(DB297*$E297*$F297*$G297*$M297*$DC$11)</f>
        <v>0</v>
      </c>
      <c r="DD297" s="91"/>
      <c r="DE297" s="84">
        <f>(DD297*$E297*$F297*$G297*$M297*$DE$11)</f>
        <v>0</v>
      </c>
      <c r="DF297" s="84"/>
      <c r="DG297" s="84">
        <f>(DF297*$E297*$F297*$G297*$M297*$DG$11)</f>
        <v>0</v>
      </c>
      <c r="DH297" s="84"/>
      <c r="DI297" s="84">
        <f>(DH297*$E297*$F297*$G297*$N297*$DI$11)</f>
        <v>0</v>
      </c>
      <c r="DJ297" s="84">
        <v>2</v>
      </c>
      <c r="DK297" s="92">
        <f>(DJ297*$E297*$F297*$G297*$O297*$DK$11)</f>
        <v>92101.655399999974</v>
      </c>
      <c r="DL297" s="89"/>
      <c r="DM297" s="89"/>
      <c r="DN297" s="85">
        <f t="shared" si="852"/>
        <v>140</v>
      </c>
      <c r="DO297" s="85">
        <f t="shared" si="853"/>
        <v>3958866.0189599986</v>
      </c>
    </row>
    <row r="298" spans="1:119" s="5" customFormat="1" ht="15.75" customHeight="1" x14ac:dyDescent="0.25">
      <c r="A298" s="73"/>
      <c r="B298" s="78">
        <v>258</v>
      </c>
      <c r="C298" s="79" t="s">
        <v>670</v>
      </c>
      <c r="D298" s="109" t="s">
        <v>671</v>
      </c>
      <c r="E298" s="74">
        <v>25969</v>
      </c>
      <c r="F298" s="81">
        <v>0.72</v>
      </c>
      <c r="G298" s="76">
        <v>1</v>
      </c>
      <c r="H298" s="77"/>
      <c r="I298" s="77"/>
      <c r="J298" s="77"/>
      <c r="K298" s="51"/>
      <c r="L298" s="82">
        <v>1.4</v>
      </c>
      <c r="M298" s="82">
        <v>1.68</v>
      </c>
      <c r="N298" s="82">
        <v>2.23</v>
      </c>
      <c r="O298" s="83">
        <v>2.57</v>
      </c>
      <c r="P298" s="84">
        <v>51</v>
      </c>
      <c r="Q298" s="84">
        <f>(P298*$E298*$F298*$G298*$L298)</f>
        <v>1335014.3519999997</v>
      </c>
      <c r="R298" s="84">
        <v>75</v>
      </c>
      <c r="S298" s="89">
        <f>(R298*$E298*$F298*$G298*$L298)</f>
        <v>1963256.4</v>
      </c>
      <c r="T298" s="84">
        <v>7</v>
      </c>
      <c r="U298" s="84">
        <f>(T298*$E298*$F298*$G298*$L298)</f>
        <v>183237.264</v>
      </c>
      <c r="V298" s="84"/>
      <c r="W298" s="84">
        <f>(V298*$E298*$F298*$G298*$L298)</f>
        <v>0</v>
      </c>
      <c r="X298" s="84"/>
      <c r="Y298" s="84">
        <f>(X298*$E298*$F298*$G298*$L298)</f>
        <v>0</v>
      </c>
      <c r="Z298" s="84"/>
      <c r="AA298" s="84"/>
      <c r="AB298" s="84"/>
      <c r="AC298" s="84">
        <f>(AB298*$E298*$F298*$G298*$L298)</f>
        <v>0</v>
      </c>
      <c r="AD298" s="84"/>
      <c r="AE298" s="84"/>
      <c r="AF298" s="84">
        <v>60</v>
      </c>
      <c r="AG298" s="84">
        <f>(AF298*$E298*$F298*$G298*$L298)</f>
        <v>1570605.1199999999</v>
      </c>
      <c r="AH298" s="84"/>
      <c r="AI298" s="84"/>
      <c r="AJ298" s="86"/>
      <c r="AK298" s="84">
        <f>(AJ298*$E298*$F298*$G298*$L298)</f>
        <v>0</v>
      </c>
      <c r="AL298" s="84">
        <v>40</v>
      </c>
      <c r="AM298" s="84">
        <f>(AL298*$E298*$F298*$G298*$L298)</f>
        <v>1047070.0799999998</v>
      </c>
      <c r="AN298" s="84">
        <v>208</v>
      </c>
      <c r="AO298" s="84">
        <f>(AN298*$E298*$F298*$G298*$L298)</f>
        <v>5444764.4159999993</v>
      </c>
      <c r="AP298" s="84">
        <v>99</v>
      </c>
      <c r="AQ298" s="85">
        <f>(AP298*$E298*$F298*$G298*$M298)</f>
        <v>3109798.1375999996</v>
      </c>
      <c r="AR298" s="88"/>
      <c r="AS298" s="84">
        <f>(AR298*$E298*$F298*$G298*$M298)</f>
        <v>0</v>
      </c>
      <c r="AT298" s="84">
        <v>9</v>
      </c>
      <c r="AU298" s="89">
        <f>(AT298*$E298*$F298*$G298*$M298)</f>
        <v>282708.9216</v>
      </c>
      <c r="AV298" s="84"/>
      <c r="AW298" s="84">
        <f>(AV298*$E298*$F298*$G298*$L298*$AK$11)</f>
        <v>0</v>
      </c>
      <c r="AX298" s="84"/>
      <c r="AY298" s="84">
        <f>(AX298*$E298*$F298*$G298*$L298*AY$11)</f>
        <v>0</v>
      </c>
      <c r="AZ298" s="84"/>
      <c r="BA298" s="84">
        <f>(AZ298*$E298*$F298*$G298*$L298*BA$11)</f>
        <v>0</v>
      </c>
      <c r="BB298" s="84"/>
      <c r="BC298" s="84">
        <f>(BB298*$E298*$F298*$G298*$L298)</f>
        <v>0</v>
      </c>
      <c r="BD298" s="84"/>
      <c r="BE298" s="84">
        <f t="shared" ref="BE298" si="854">(BD298*$E298*$F298*$G298*$L298)</f>
        <v>0</v>
      </c>
      <c r="BF298" s="84"/>
      <c r="BG298" s="84"/>
      <c r="BH298" s="84">
        <v>51</v>
      </c>
      <c r="BI298" s="84">
        <f>(BH298*$E298*$F298*$G298*$L298)</f>
        <v>1335014.3519999997</v>
      </c>
      <c r="BJ298" s="84">
        <v>45</v>
      </c>
      <c r="BK298" s="84">
        <f>(BJ298*$E298*$F298*$G298*$M298)</f>
        <v>1413544.608</v>
      </c>
      <c r="BL298" s="84">
        <v>14</v>
      </c>
      <c r="BM298" s="84">
        <f>(BL298*$E298*$F298*$G298*$M298)</f>
        <v>439769.43359999999</v>
      </c>
      <c r="BN298" s="84"/>
      <c r="BO298" s="84">
        <f>(BN298*$E298*$F298*$G298*$M298)</f>
        <v>0</v>
      </c>
      <c r="BP298" s="84">
        <v>32</v>
      </c>
      <c r="BQ298" s="84">
        <f>(BP298*$E298*$F298*$G298*$M298)</f>
        <v>1005187.2768</v>
      </c>
      <c r="BR298" s="84">
        <v>8</v>
      </c>
      <c r="BS298" s="84">
        <f>(BR298*$E298*$F298*$G298*$M298)</f>
        <v>251296.8192</v>
      </c>
      <c r="BT298" s="84">
        <v>28</v>
      </c>
      <c r="BU298" s="84">
        <f>(BT298*$E298*$F298*$G298*$M298)</f>
        <v>879538.86719999998</v>
      </c>
      <c r="BV298" s="84">
        <v>113</v>
      </c>
      <c r="BW298" s="89">
        <f>(BV298*$E298*$F298*$G298*$M298)</f>
        <v>3549567.5711999997</v>
      </c>
      <c r="BX298" s="84">
        <v>5</v>
      </c>
      <c r="BY298" s="84">
        <f>(BX298*$E298*$F298*$G298*$L298)</f>
        <v>130883.75999999998</v>
      </c>
      <c r="BZ298" s="84"/>
      <c r="CA298" s="85">
        <f>(BZ298*$E298*$F298*$G298*$L298)</f>
        <v>0</v>
      </c>
      <c r="CB298" s="84"/>
      <c r="CC298" s="84">
        <f>(CB298*$E298*$F298*$G298*$L298)</f>
        <v>0</v>
      </c>
      <c r="CD298" s="84">
        <v>70</v>
      </c>
      <c r="CE298" s="84">
        <f>(CD298*$E298*$F298*$G298*$M298)</f>
        <v>2198847.1679999996</v>
      </c>
      <c r="CF298" s="84"/>
      <c r="CG298" s="84"/>
      <c r="CH298" s="84">
        <v>3</v>
      </c>
      <c r="CI298" s="84">
        <f>(CH298*$E298*$F298*$G298*$L298)</f>
        <v>78530.255999999994</v>
      </c>
      <c r="CJ298" s="84">
        <v>3</v>
      </c>
      <c r="CK298" s="84">
        <f>(CJ298*$E298*$F298*$G298*$L298)</f>
        <v>78530.255999999994</v>
      </c>
      <c r="CL298" s="84">
        <v>40</v>
      </c>
      <c r="CM298" s="84">
        <f>(CL298*$E298*$F298*$G298*$L298)</f>
        <v>1047070.0799999998</v>
      </c>
      <c r="CN298" s="84">
        <v>50</v>
      </c>
      <c r="CO298" s="84">
        <f>(CN298*$E298*$F298*$G298*$L298)</f>
        <v>1308837.5999999999</v>
      </c>
      <c r="CP298" s="84">
        <v>45</v>
      </c>
      <c r="CQ298" s="84">
        <f>(CP298*$E298*$F298*$G298*$L298)</f>
        <v>1177953.8399999999</v>
      </c>
      <c r="CR298" s="84">
        <v>176</v>
      </c>
      <c r="CS298" s="84">
        <f>(CR298*$E298*$F298*$G298*$M298)</f>
        <v>5528530.0223999992</v>
      </c>
      <c r="CT298" s="84">
        <v>42</v>
      </c>
      <c r="CU298" s="84">
        <f>(CT298*$E298*$F298*$G298*$M298)</f>
        <v>1319308.3007999999</v>
      </c>
      <c r="CV298" s="84">
        <v>5</v>
      </c>
      <c r="CW298" s="84">
        <f>(CV298*$E298*$F298*$G298*$M298)</f>
        <v>157060.51199999999</v>
      </c>
      <c r="CX298" s="90">
        <v>2</v>
      </c>
      <c r="CY298" s="84">
        <f>(CX298*$E298*$F298*$G298*$M298)</f>
        <v>62824.2048</v>
      </c>
      <c r="CZ298" s="84"/>
      <c r="DA298" s="89">
        <f>(CZ298*$E298*$F298*$G298*$M298)</f>
        <v>0</v>
      </c>
      <c r="DB298" s="84"/>
      <c r="DC298" s="84"/>
      <c r="DD298" s="84">
        <v>2</v>
      </c>
      <c r="DE298" s="84">
        <f>(DD298*$E298*$F298*$G298*$M298)</f>
        <v>62824.2048</v>
      </c>
      <c r="DF298" s="84">
        <v>25</v>
      </c>
      <c r="DG298" s="84">
        <f>(DF298*$E298*$F298*$G298*$M298)</f>
        <v>785302.55999999994</v>
      </c>
      <c r="DH298" s="84">
        <v>20</v>
      </c>
      <c r="DI298" s="84">
        <f>(DH298*$E298*$F298*$G298*$N298)</f>
        <v>833916.52799999993</v>
      </c>
      <c r="DJ298" s="84">
        <v>20</v>
      </c>
      <c r="DK298" s="89">
        <f>(DJ298*$E298*$F298*$G298*$O298)</f>
        <v>961060.75199999986</v>
      </c>
      <c r="DL298" s="89"/>
      <c r="DM298" s="89"/>
      <c r="DN298" s="85">
        <f t="shared" si="852"/>
        <v>1348</v>
      </c>
      <c r="DO298" s="85">
        <f t="shared" si="853"/>
        <v>39541853.66399999</v>
      </c>
    </row>
    <row r="299" spans="1:119" s="5" customFormat="1" ht="27" customHeight="1" x14ac:dyDescent="0.25">
      <c r="A299" s="73"/>
      <c r="B299" s="78">
        <v>259</v>
      </c>
      <c r="C299" s="79" t="s">
        <v>672</v>
      </c>
      <c r="D299" s="109" t="s">
        <v>673</v>
      </c>
      <c r="E299" s="74">
        <v>25969</v>
      </c>
      <c r="F299" s="81">
        <v>0.59</v>
      </c>
      <c r="G299" s="76">
        <v>1</v>
      </c>
      <c r="H299" s="77"/>
      <c r="I299" s="77"/>
      <c r="J299" s="77"/>
      <c r="K299" s="51"/>
      <c r="L299" s="82">
        <v>1.4</v>
      </c>
      <c r="M299" s="82">
        <v>1.68</v>
      </c>
      <c r="N299" s="82">
        <v>2.23</v>
      </c>
      <c r="O299" s="83">
        <v>2.57</v>
      </c>
      <c r="P299" s="84">
        <v>32</v>
      </c>
      <c r="Q299" s="84">
        <f>(P299*$E299*$F299*$G299*$L299*$Q$11)</f>
        <v>755053.86879999994</v>
      </c>
      <c r="R299" s="84">
        <v>135</v>
      </c>
      <c r="S299" s="84">
        <f>(R299*$E299*$F299*$G299*$L299*$S$11)</f>
        <v>3185383.5089999996</v>
      </c>
      <c r="T299" s="84"/>
      <c r="U299" s="84">
        <f>(T299*$E299*$F299*$G299*$L299*$U$11)</f>
        <v>0</v>
      </c>
      <c r="V299" s="84"/>
      <c r="W299" s="85">
        <f>(V299*$E299*$F299*$G299*$L299*$W$11)</f>
        <v>0</v>
      </c>
      <c r="X299" s="84"/>
      <c r="Y299" s="84">
        <f>(X299*$E299*$F299*$G299*$L299*$Y$11)</f>
        <v>0</v>
      </c>
      <c r="Z299" s="84"/>
      <c r="AA299" s="84"/>
      <c r="AB299" s="84"/>
      <c r="AC299" s="84">
        <f>(AB299*$E299*$F299*$G299*$L299*$AC$11)</f>
        <v>0</v>
      </c>
      <c r="AD299" s="84"/>
      <c r="AE299" s="84"/>
      <c r="AF299" s="84">
        <v>80</v>
      </c>
      <c r="AG299" s="84">
        <f>(AF299*$E299*$F299*$G299*$L299*$AG$11)</f>
        <v>1887634.6720000003</v>
      </c>
      <c r="AH299" s="84"/>
      <c r="AI299" s="84"/>
      <c r="AJ299" s="86"/>
      <c r="AK299" s="84">
        <f>(AJ299*$E299*$F299*$G299*$L299*$AK$11)</f>
        <v>0</v>
      </c>
      <c r="AL299" s="84">
        <v>105</v>
      </c>
      <c r="AM299" s="85">
        <f>(AL299*$E299*$F299*$G299*$L299*$AM$11)</f>
        <v>2477520.5069999998</v>
      </c>
      <c r="AN299" s="84">
        <v>260</v>
      </c>
      <c r="AO299" s="84">
        <f>(AN299*$E299*$F299*$G299*$L299*$AO$11)</f>
        <v>6134812.6840000004</v>
      </c>
      <c r="AP299" s="84">
        <v>150</v>
      </c>
      <c r="AQ299" s="84">
        <f>(AP299*$E299*$F299*$G299*$M299*$AQ$11)</f>
        <v>4247178.0120000001</v>
      </c>
      <c r="AR299" s="90"/>
      <c r="AS299" s="84">
        <f>(AR299*$E299*$F299*$G299*$M299*$AS$11)</f>
        <v>0</v>
      </c>
      <c r="AT299" s="84">
        <v>7</v>
      </c>
      <c r="AU299" s="89">
        <f>(AT299*$E299*$F299*$G299*$M299*$AU$11)</f>
        <v>198201.64056000003</v>
      </c>
      <c r="AV299" s="84"/>
      <c r="AW299" s="84">
        <f>(AV299*$E299*$F299*$G299*$L299*$AW$11)</f>
        <v>0</v>
      </c>
      <c r="AX299" s="84"/>
      <c r="AY299" s="84">
        <f>(AX299*$E299*$F299*$G299*$L299*$AY$11)</f>
        <v>0</v>
      </c>
      <c r="AZ299" s="84"/>
      <c r="BA299" s="84">
        <f>(AZ299*$E299*$F299*$G299*$L299*$BA$11)</f>
        <v>0</v>
      </c>
      <c r="BB299" s="84"/>
      <c r="BC299" s="84">
        <f>(BB299*$E299*$F299*$G299*$L299*$BC$11)</f>
        <v>0</v>
      </c>
      <c r="BD299" s="84"/>
      <c r="BE299" s="85">
        <f>(BD299*$E299*$F299*$G299*$L299*$BE$11)</f>
        <v>0</v>
      </c>
      <c r="BF299" s="84"/>
      <c r="BG299" s="85">
        <f>(BF299*$E299*$F299*$G299*$L299*$BG$11)</f>
        <v>0</v>
      </c>
      <c r="BH299" s="84">
        <v>27</v>
      </c>
      <c r="BI299" s="84">
        <f>(BH299*$E299*$F299*$G299*$L299*$BI$11)</f>
        <v>694992.76559999993</v>
      </c>
      <c r="BJ299" s="84">
        <v>60</v>
      </c>
      <c r="BK299" s="84">
        <f>(BJ299*$E299*$F299*$G299*$M299*$BK$11)</f>
        <v>1698871.2048000002</v>
      </c>
      <c r="BL299" s="84"/>
      <c r="BM299" s="84">
        <f>(BL299*$E299*$F299*$G299*$M299*$BM$11)</f>
        <v>0</v>
      </c>
      <c r="BN299" s="84"/>
      <c r="BO299" s="85">
        <f>(BN299*$E299*$F299*$G299*$M299*$BO$11)</f>
        <v>0</v>
      </c>
      <c r="BP299" s="96">
        <v>12</v>
      </c>
      <c r="BQ299" s="84">
        <f>(BP299*$E299*$F299*$G299*$M299*$BQ$11)</f>
        <v>308885.67359999998</v>
      </c>
      <c r="BR299" s="84">
        <v>8</v>
      </c>
      <c r="BS299" s="84">
        <f>(BR299*$E299*$F299*$G299*$M299*$BS$11)</f>
        <v>185331.40415999998</v>
      </c>
      <c r="BT299" s="84">
        <v>33</v>
      </c>
      <c r="BU299" s="85">
        <f>(BT299*$E299*$F299*$G299*$M299*$BU$11)</f>
        <v>1019322.7228799999</v>
      </c>
      <c r="BV299" s="84">
        <v>23</v>
      </c>
      <c r="BW299" s="89">
        <f>(BV299*$E299*$F299*$G299*$M299*$BW$11)</f>
        <v>710437.0492799998</v>
      </c>
      <c r="BX299" s="84"/>
      <c r="BY299" s="84">
        <f>(BX299*$E299*$F299*$G299*$L299*$BY$11)</f>
        <v>0</v>
      </c>
      <c r="BZ299" s="84"/>
      <c r="CA299" s="84">
        <f>(BZ299*$E299*$F299*$G299*$L299*$CA$11)</f>
        <v>0</v>
      </c>
      <c r="CB299" s="84"/>
      <c r="CC299" s="84">
        <f>(CB299*$E299*$F299*$G299*$L299*$CC$11)</f>
        <v>0</v>
      </c>
      <c r="CD299" s="84">
        <v>20</v>
      </c>
      <c r="CE299" s="84">
        <f>(CD299*$E299*$F299*$G299*$M299*$CE$11)</f>
        <v>514809.45600000001</v>
      </c>
      <c r="CF299" s="84"/>
      <c r="CG299" s="84"/>
      <c r="CH299" s="84"/>
      <c r="CI299" s="85">
        <f>(CH299*$E299*$F299*$G299*$L299*$CI$11)</f>
        <v>0</v>
      </c>
      <c r="CJ299" s="84"/>
      <c r="CK299" s="85">
        <f>(CJ299*$E299*$F299*$G299*$L299*$CK$11)</f>
        <v>0</v>
      </c>
      <c r="CL299" s="84">
        <v>35</v>
      </c>
      <c r="CM299" s="84">
        <f>(CL299*$E299*$F299*$G299*$L299*$CM$11)</f>
        <v>750763.78999999992</v>
      </c>
      <c r="CN299" s="84">
        <v>45</v>
      </c>
      <c r="CO299" s="84">
        <f>(CN299*$E299*$F299*$G299*$L299*$CO$11)</f>
        <v>965267.72999999986</v>
      </c>
      <c r="CP299" s="84">
        <v>115</v>
      </c>
      <c r="CQ299" s="84">
        <f>(CP299*$E299*$F299*$G299*$L299*$CQ$11)</f>
        <v>2466795.3099999996</v>
      </c>
      <c r="CR299" s="84">
        <v>140</v>
      </c>
      <c r="CS299" s="84">
        <f>(CR299*$E299*$F299*$G299*$M299*$CS$11)</f>
        <v>3603666.1919999998</v>
      </c>
      <c r="CT299" s="84">
        <v>50</v>
      </c>
      <c r="CU299" s="84">
        <f>(CT299*$E299*$F299*$G299*$M299*$CU$11)</f>
        <v>1287023.6399999999</v>
      </c>
      <c r="CV299" s="84"/>
      <c r="CW299" s="84">
        <f>(CV299*$E299*$F299*$G299*$M299*$CW$11)</f>
        <v>0</v>
      </c>
      <c r="CX299" s="90"/>
      <c r="CY299" s="84">
        <f>(CX299*$E299*$F299*$G299*$M299*$CY$11)</f>
        <v>0</v>
      </c>
      <c r="CZ299" s="84"/>
      <c r="DA299" s="89">
        <f>(CZ299*$E299*$F299*$G299*$M299*DA$11)</f>
        <v>0</v>
      </c>
      <c r="DB299" s="84"/>
      <c r="DC299" s="84">
        <f>(DB299*$E299*$F299*$G299*$M299*$DC$11)</f>
        <v>0</v>
      </c>
      <c r="DD299" s="91">
        <v>5</v>
      </c>
      <c r="DE299" s="84">
        <f>(DD299*$E299*$F299*$G299*$M299*$DE$11)</f>
        <v>128702.364</v>
      </c>
      <c r="DF299" s="84">
        <v>20</v>
      </c>
      <c r="DG299" s="84">
        <f>(DF299*$E299*$F299*$G299*$M299*$DG$11)</f>
        <v>514809.45600000001</v>
      </c>
      <c r="DH299" s="84">
        <v>20</v>
      </c>
      <c r="DI299" s="84">
        <f>(DH299*$E299*$F299*$G299*$N299*$DI$11)</f>
        <v>683348.26600000006</v>
      </c>
      <c r="DJ299" s="84">
        <v>2</v>
      </c>
      <c r="DK299" s="92">
        <f>(DJ299*$E299*$F299*$G299*$O299*$DK$11)</f>
        <v>78753.589399999997</v>
      </c>
      <c r="DL299" s="89"/>
      <c r="DM299" s="89"/>
      <c r="DN299" s="85">
        <f t="shared" si="852"/>
        <v>1384</v>
      </c>
      <c r="DO299" s="85">
        <f t="shared" si="853"/>
        <v>34497565.507079996</v>
      </c>
    </row>
    <row r="300" spans="1:119" s="5" customFormat="1" ht="30.75" customHeight="1" x14ac:dyDescent="0.25">
      <c r="A300" s="73"/>
      <c r="B300" s="78">
        <v>260</v>
      </c>
      <c r="C300" s="79" t="s">
        <v>674</v>
      </c>
      <c r="D300" s="109" t="s">
        <v>675</v>
      </c>
      <c r="E300" s="74">
        <v>25969</v>
      </c>
      <c r="F300" s="76">
        <v>0.7</v>
      </c>
      <c r="G300" s="76">
        <v>1</v>
      </c>
      <c r="H300" s="77"/>
      <c r="I300" s="77"/>
      <c r="J300" s="77"/>
      <c r="K300" s="51"/>
      <c r="L300" s="82">
        <v>1.4</v>
      </c>
      <c r="M300" s="82">
        <v>1.68</v>
      </c>
      <c r="N300" s="82">
        <v>2.23</v>
      </c>
      <c r="O300" s="83">
        <v>2.57</v>
      </c>
      <c r="P300" s="84">
        <v>112</v>
      </c>
      <c r="Q300" s="84">
        <f t="shared" ref="Q300:Q301" si="855">(P300*$E300*$F300*$G300*$L300)</f>
        <v>2850357.4399999995</v>
      </c>
      <c r="R300" s="84">
        <v>517</v>
      </c>
      <c r="S300" s="89">
        <f t="shared" ref="S300:S301" si="856">(R300*$E300*$F300*$G300*$L300)</f>
        <v>13157453.539999999</v>
      </c>
      <c r="T300" s="84">
        <v>18</v>
      </c>
      <c r="U300" s="84">
        <f t="shared" ref="U300:U301" si="857">(T300*$E300*$F300*$G300*$L300)</f>
        <v>458093.15999999992</v>
      </c>
      <c r="V300" s="84"/>
      <c r="W300" s="84">
        <f t="shared" ref="W300:W301" si="858">(V300*$E300*$F300*$G300*$L300)</f>
        <v>0</v>
      </c>
      <c r="X300" s="84"/>
      <c r="Y300" s="84">
        <f t="shared" ref="Y300:Y301" si="859">(X300*$E300*$F300*$G300*$L300)</f>
        <v>0</v>
      </c>
      <c r="Z300" s="84"/>
      <c r="AA300" s="84"/>
      <c r="AB300" s="84"/>
      <c r="AC300" s="84">
        <f t="shared" ref="AC300:AC301" si="860">(AB300*$E300*$F300*$G300*$L300)</f>
        <v>0</v>
      </c>
      <c r="AD300" s="84"/>
      <c r="AE300" s="84"/>
      <c r="AF300" s="84">
        <v>50</v>
      </c>
      <c r="AG300" s="84">
        <f t="shared" ref="AG300:AG301" si="861">(AF300*$E300*$F300*$G300*$L300)</f>
        <v>1272481</v>
      </c>
      <c r="AH300" s="84"/>
      <c r="AI300" s="84"/>
      <c r="AJ300" s="86"/>
      <c r="AK300" s="84">
        <f t="shared" ref="AK300:AK301" si="862">(AJ300*$E300*$F300*$G300*$L300)</f>
        <v>0</v>
      </c>
      <c r="AL300" s="84">
        <v>140</v>
      </c>
      <c r="AM300" s="84">
        <f t="shared" ref="AM300:AM301" si="863">(AL300*$E300*$F300*$G300*$L300)</f>
        <v>3562946.8</v>
      </c>
      <c r="AN300" s="84">
        <v>482</v>
      </c>
      <c r="AO300" s="84">
        <f t="shared" ref="AO300:AO301" si="864">(AN300*$E300*$F300*$G300*$L300)</f>
        <v>12266716.839999998</v>
      </c>
      <c r="AP300" s="84">
        <v>110</v>
      </c>
      <c r="AQ300" s="85">
        <f t="shared" ref="AQ300:AQ301" si="865">(AP300*$E300*$F300*$G300*$M300)</f>
        <v>3359349.8399999994</v>
      </c>
      <c r="AR300" s="90"/>
      <c r="AS300" s="84">
        <f t="shared" ref="AS300:AS301" si="866">(AR300*$E300*$F300*$G300*$M300)</f>
        <v>0</v>
      </c>
      <c r="AT300" s="84">
        <v>100</v>
      </c>
      <c r="AU300" s="89">
        <f t="shared" ref="AU300:AU301" si="867">(AT300*$E300*$F300*$G300*$M300)</f>
        <v>3053954.4</v>
      </c>
      <c r="AV300" s="84"/>
      <c r="AW300" s="84">
        <f>(AV300*$E300*$F300*$G300*$L300*$AK$11)</f>
        <v>0</v>
      </c>
      <c r="AX300" s="84"/>
      <c r="AY300" s="84">
        <f t="shared" ref="AY300:AY301" si="868">(AX300*$E300*$F300*$G300*$L300*AY$11)</f>
        <v>0</v>
      </c>
      <c r="AZ300" s="84"/>
      <c r="BA300" s="84">
        <f>(AZ300*$E300*$F300*$G300*$L300*BA$11)</f>
        <v>0</v>
      </c>
      <c r="BB300" s="84"/>
      <c r="BC300" s="84">
        <f t="shared" ref="BC300:BC301" si="869">(BB300*$E300*$F300*$G300*$L300)</f>
        <v>0</v>
      </c>
      <c r="BD300" s="84"/>
      <c r="BE300" s="84">
        <f t="shared" ref="BE300:BE301" si="870">(BD300*$E300*$F300*$G300*$L300)</f>
        <v>0</v>
      </c>
      <c r="BF300" s="84"/>
      <c r="BG300" s="84"/>
      <c r="BH300" s="84">
        <v>61</v>
      </c>
      <c r="BI300" s="84">
        <f t="shared" ref="BI300:BI301" si="871">(BH300*$E300*$F300*$G300*$L300)</f>
        <v>1552426.8199999996</v>
      </c>
      <c r="BJ300" s="84">
        <v>115</v>
      </c>
      <c r="BK300" s="84">
        <f t="shared" ref="BK300:BK301" si="872">(BJ300*$E300*$F300*$G300*$M300)</f>
        <v>3512047.5599999996</v>
      </c>
      <c r="BL300" s="84"/>
      <c r="BM300" s="84">
        <f t="shared" ref="BM300:BM301" si="873">(BL300*$E300*$F300*$G300*$M300)</f>
        <v>0</v>
      </c>
      <c r="BN300" s="84"/>
      <c r="BO300" s="84">
        <f t="shared" ref="BO300:BO301" si="874">(BN300*$E300*$F300*$G300*$M300)</f>
        <v>0</v>
      </c>
      <c r="BP300" s="84">
        <v>30</v>
      </c>
      <c r="BQ300" s="84">
        <f t="shared" ref="BQ300:BQ301" si="875">(BP300*$E300*$F300*$G300*$M300)</f>
        <v>916186.32</v>
      </c>
      <c r="BR300" s="84">
        <v>117</v>
      </c>
      <c r="BS300" s="84">
        <f t="shared" ref="BS300:BS301" si="876">(BR300*$E300*$F300*$G300*$M300)</f>
        <v>3573126.648</v>
      </c>
      <c r="BT300" s="84">
        <v>89</v>
      </c>
      <c r="BU300" s="84">
        <f t="shared" ref="BU300:BU301" si="877">(BT300*$E300*$F300*$G300*$M300)</f>
        <v>2718019.4159999997</v>
      </c>
      <c r="BV300" s="84">
        <v>195</v>
      </c>
      <c r="BW300" s="89">
        <f t="shared" ref="BW300:BW301" si="878">(BV300*$E300*$F300*$G300*$M300)</f>
        <v>5955211.0800000001</v>
      </c>
      <c r="BX300" s="84"/>
      <c r="BY300" s="84">
        <f t="shared" ref="BY300:BY301" si="879">(BX300*$E300*$F300*$G300*$L300)</f>
        <v>0</v>
      </c>
      <c r="BZ300" s="84"/>
      <c r="CA300" s="85">
        <f t="shared" ref="CA300:CA301" si="880">(BZ300*$E300*$F300*$G300*$L300)</f>
        <v>0</v>
      </c>
      <c r="CB300" s="84"/>
      <c r="CC300" s="84">
        <f t="shared" ref="CC300:CC301" si="881">(CB300*$E300*$F300*$G300*$L300)</f>
        <v>0</v>
      </c>
      <c r="CD300" s="84">
        <v>100</v>
      </c>
      <c r="CE300" s="84">
        <f t="shared" ref="CE300:CE301" si="882">(CD300*$E300*$F300*$G300*$M300)</f>
        <v>3053954.4</v>
      </c>
      <c r="CF300" s="84"/>
      <c r="CG300" s="84"/>
      <c r="CH300" s="84">
        <v>80</v>
      </c>
      <c r="CI300" s="84">
        <f t="shared" ref="CI300:CI301" si="883">(CH300*$E300*$F300*$G300*$L300)</f>
        <v>2035969.5999999999</v>
      </c>
      <c r="CJ300" s="84">
        <v>15</v>
      </c>
      <c r="CK300" s="84">
        <f t="shared" ref="CK300:CK301" si="884">(CJ300*$E300*$F300*$G300*$L300)</f>
        <v>381744.3</v>
      </c>
      <c r="CL300" s="84">
        <v>50</v>
      </c>
      <c r="CM300" s="84">
        <f t="shared" ref="CM300:CM301" si="885">(CL300*$E300*$F300*$G300*$L300)</f>
        <v>1272481</v>
      </c>
      <c r="CN300" s="84">
        <v>216</v>
      </c>
      <c r="CO300" s="84">
        <f t="shared" ref="CO300:CO301" si="886">(CN300*$E300*$F300*$G300*$L300)</f>
        <v>5497117.919999999</v>
      </c>
      <c r="CP300" s="84">
        <v>210</v>
      </c>
      <c r="CQ300" s="84">
        <f t="shared" ref="CQ300:CQ301" si="887">(CP300*$E300*$F300*$G300*$L300)</f>
        <v>5344420.1999999993</v>
      </c>
      <c r="CR300" s="84">
        <v>310</v>
      </c>
      <c r="CS300" s="84">
        <f t="shared" ref="CS300:CS301" si="888">(CR300*$E300*$F300*$G300*$M300)</f>
        <v>9467258.6399999987</v>
      </c>
      <c r="CT300" s="84">
        <v>120</v>
      </c>
      <c r="CU300" s="84">
        <f t="shared" ref="CU300:CU301" si="889">(CT300*$E300*$F300*$G300*$M300)</f>
        <v>3664745.28</v>
      </c>
      <c r="CV300" s="84">
        <v>282</v>
      </c>
      <c r="CW300" s="84">
        <f t="shared" ref="CW300:CW301" si="890">(CV300*$E300*$F300*$G300*$M300)</f>
        <v>8612151.4079999998</v>
      </c>
      <c r="CX300" s="90">
        <v>320</v>
      </c>
      <c r="CY300" s="84">
        <f t="shared" ref="CY300:CY301" si="891">(CX300*$E300*$F300*$G300*$M300)</f>
        <v>9772654.0800000001</v>
      </c>
      <c r="CZ300" s="84"/>
      <c r="DA300" s="89">
        <f t="shared" ref="DA300:DA301" si="892">(CZ300*$E300*$F300*$G300*$M300)</f>
        <v>0</v>
      </c>
      <c r="DB300" s="84"/>
      <c r="DC300" s="84"/>
      <c r="DD300" s="84">
        <v>6</v>
      </c>
      <c r="DE300" s="84">
        <f t="shared" ref="DE300:DE301" si="893">(DD300*$E300*$F300*$G300*$M300)</f>
        <v>183237.26399999997</v>
      </c>
      <c r="DF300" s="84">
        <v>110</v>
      </c>
      <c r="DG300" s="84">
        <f t="shared" ref="DG300:DG301" si="894">(DF300*$E300*$F300*$G300*$M300)</f>
        <v>3359349.8399999994</v>
      </c>
      <c r="DH300" s="84">
        <v>50</v>
      </c>
      <c r="DI300" s="84">
        <f t="shared" ref="DI300:DI301" si="895">(DH300*$E300*$F300*$G300*$N300)</f>
        <v>2026880.45</v>
      </c>
      <c r="DJ300" s="84">
        <v>40</v>
      </c>
      <c r="DK300" s="89">
        <f t="shared" ref="DK300:DK301" si="896">(DJ300*$E300*$F300*$G300*$O300)</f>
        <v>1868729.24</v>
      </c>
      <c r="DL300" s="89"/>
      <c r="DM300" s="89"/>
      <c r="DN300" s="85">
        <f t="shared" si="852"/>
        <v>4045</v>
      </c>
      <c r="DO300" s="85">
        <f t="shared" si="853"/>
        <v>114749064.48599999</v>
      </c>
    </row>
    <row r="301" spans="1:119" s="5" customFormat="1" ht="47.25" customHeight="1" x14ac:dyDescent="0.25">
      <c r="A301" s="73"/>
      <c r="B301" s="78">
        <v>261</v>
      </c>
      <c r="C301" s="79" t="s">
        <v>676</v>
      </c>
      <c r="D301" s="109" t="s">
        <v>677</v>
      </c>
      <c r="E301" s="74">
        <v>25969</v>
      </c>
      <c r="F301" s="81">
        <v>0.78</v>
      </c>
      <c r="G301" s="76">
        <v>1</v>
      </c>
      <c r="H301" s="77"/>
      <c r="I301" s="77"/>
      <c r="J301" s="77"/>
      <c r="K301" s="51"/>
      <c r="L301" s="82">
        <v>1.4</v>
      </c>
      <c r="M301" s="82">
        <v>1.68</v>
      </c>
      <c r="N301" s="82">
        <v>2.23</v>
      </c>
      <c r="O301" s="83">
        <v>2.57</v>
      </c>
      <c r="P301" s="84">
        <v>277</v>
      </c>
      <c r="Q301" s="84">
        <f t="shared" si="855"/>
        <v>7855206.9960000003</v>
      </c>
      <c r="R301" s="84">
        <v>151</v>
      </c>
      <c r="S301" s="89">
        <f t="shared" si="856"/>
        <v>4282080.3480000002</v>
      </c>
      <c r="T301" s="84"/>
      <c r="U301" s="84">
        <f t="shared" si="857"/>
        <v>0</v>
      </c>
      <c r="V301" s="84"/>
      <c r="W301" s="84">
        <f t="shared" si="858"/>
        <v>0</v>
      </c>
      <c r="X301" s="84"/>
      <c r="Y301" s="84">
        <f t="shared" si="859"/>
        <v>0</v>
      </c>
      <c r="Z301" s="84"/>
      <c r="AA301" s="84"/>
      <c r="AB301" s="84"/>
      <c r="AC301" s="84">
        <f t="shared" si="860"/>
        <v>0</v>
      </c>
      <c r="AD301" s="84"/>
      <c r="AE301" s="84"/>
      <c r="AF301" s="84">
        <v>200</v>
      </c>
      <c r="AG301" s="84">
        <f t="shared" si="861"/>
        <v>5671629.5999999996</v>
      </c>
      <c r="AH301" s="84"/>
      <c r="AI301" s="84"/>
      <c r="AJ301" s="86"/>
      <c r="AK301" s="84">
        <f t="shared" si="862"/>
        <v>0</v>
      </c>
      <c r="AL301" s="84">
        <v>176</v>
      </c>
      <c r="AM301" s="84">
        <f t="shared" si="863"/>
        <v>4991034.0480000004</v>
      </c>
      <c r="AN301" s="84">
        <v>537</v>
      </c>
      <c r="AO301" s="84">
        <f t="shared" si="864"/>
        <v>15228325.475999998</v>
      </c>
      <c r="AP301" s="194">
        <v>360</v>
      </c>
      <c r="AQ301" s="85">
        <f t="shared" si="865"/>
        <v>12250719.936000001</v>
      </c>
      <c r="AR301" s="90"/>
      <c r="AS301" s="84">
        <f t="shared" si="866"/>
        <v>0</v>
      </c>
      <c r="AT301" s="84">
        <v>95</v>
      </c>
      <c r="AU301" s="89">
        <f t="shared" si="867"/>
        <v>3232828.872</v>
      </c>
      <c r="AV301" s="84"/>
      <c r="AW301" s="84">
        <f>(AV301*$E301*$F301*$G301*$L301*$AK$11)</f>
        <v>0</v>
      </c>
      <c r="AX301" s="84"/>
      <c r="AY301" s="84">
        <f t="shared" si="868"/>
        <v>0</v>
      </c>
      <c r="AZ301" s="84"/>
      <c r="BA301" s="84">
        <f>(AZ301*$E301*$F301*$G301*$L301*BA$11)</f>
        <v>0</v>
      </c>
      <c r="BB301" s="84"/>
      <c r="BC301" s="84">
        <f t="shared" si="869"/>
        <v>0</v>
      </c>
      <c r="BD301" s="84"/>
      <c r="BE301" s="84">
        <f t="shared" si="870"/>
        <v>0</v>
      </c>
      <c r="BF301" s="84"/>
      <c r="BG301" s="84"/>
      <c r="BH301" s="84">
        <v>88</v>
      </c>
      <c r="BI301" s="84">
        <f t="shared" si="871"/>
        <v>2495517.0240000002</v>
      </c>
      <c r="BJ301" s="84">
        <v>395</v>
      </c>
      <c r="BK301" s="84">
        <f t="shared" si="872"/>
        <v>13441762.152000001</v>
      </c>
      <c r="BL301" s="84"/>
      <c r="BM301" s="84">
        <f t="shared" si="873"/>
        <v>0</v>
      </c>
      <c r="BN301" s="84"/>
      <c r="BO301" s="84">
        <f t="shared" si="874"/>
        <v>0</v>
      </c>
      <c r="BP301" s="84">
        <v>72</v>
      </c>
      <c r="BQ301" s="84">
        <f t="shared" si="875"/>
        <v>2450143.9871999999</v>
      </c>
      <c r="BR301" s="84">
        <v>78</v>
      </c>
      <c r="BS301" s="84">
        <f t="shared" si="876"/>
        <v>2654322.6527999998</v>
      </c>
      <c r="BT301" s="84">
        <v>122</v>
      </c>
      <c r="BU301" s="84">
        <f t="shared" si="877"/>
        <v>4151632.8671999997</v>
      </c>
      <c r="BV301" s="84">
        <v>140</v>
      </c>
      <c r="BW301" s="89">
        <f t="shared" si="878"/>
        <v>4764168.8640000001</v>
      </c>
      <c r="BX301" s="84"/>
      <c r="BY301" s="84">
        <f t="shared" si="879"/>
        <v>0</v>
      </c>
      <c r="BZ301" s="84"/>
      <c r="CA301" s="85">
        <f t="shared" si="880"/>
        <v>0</v>
      </c>
      <c r="CB301" s="84"/>
      <c r="CC301" s="84">
        <f t="shared" si="881"/>
        <v>0</v>
      </c>
      <c r="CD301" s="84">
        <v>110</v>
      </c>
      <c r="CE301" s="84">
        <f t="shared" si="882"/>
        <v>3743275.5360000003</v>
      </c>
      <c r="CF301" s="84"/>
      <c r="CG301" s="84"/>
      <c r="CH301" s="84">
        <v>110</v>
      </c>
      <c r="CI301" s="84">
        <f t="shared" si="883"/>
        <v>3119396.2800000003</v>
      </c>
      <c r="CJ301" s="84">
        <v>500</v>
      </c>
      <c r="CK301" s="84">
        <f t="shared" si="884"/>
        <v>14179074</v>
      </c>
      <c r="CL301" s="84">
        <v>50</v>
      </c>
      <c r="CM301" s="84">
        <f t="shared" si="885"/>
        <v>1417907.4</v>
      </c>
      <c r="CN301" s="84">
        <v>324</v>
      </c>
      <c r="CO301" s="84">
        <f t="shared" si="886"/>
        <v>9188039.9519999996</v>
      </c>
      <c r="CP301" s="84">
        <v>250</v>
      </c>
      <c r="CQ301" s="84">
        <f t="shared" si="887"/>
        <v>7089537</v>
      </c>
      <c r="CR301" s="84">
        <v>187</v>
      </c>
      <c r="CS301" s="84">
        <f t="shared" si="888"/>
        <v>6363568.4112</v>
      </c>
      <c r="CT301" s="84">
        <v>120</v>
      </c>
      <c r="CU301" s="84">
        <f t="shared" si="889"/>
        <v>4083573.3119999999</v>
      </c>
      <c r="CV301" s="84">
        <v>233</v>
      </c>
      <c r="CW301" s="84">
        <f t="shared" si="890"/>
        <v>7928938.1808000002</v>
      </c>
      <c r="CX301" s="90">
        <v>150</v>
      </c>
      <c r="CY301" s="84">
        <f t="shared" si="891"/>
        <v>5104466.6399999997</v>
      </c>
      <c r="CZ301" s="84"/>
      <c r="DA301" s="89">
        <f t="shared" si="892"/>
        <v>0</v>
      </c>
      <c r="DB301" s="84"/>
      <c r="DC301" s="84"/>
      <c r="DD301" s="84">
        <v>5</v>
      </c>
      <c r="DE301" s="84">
        <f t="shared" si="893"/>
        <v>170148.88800000001</v>
      </c>
      <c r="DF301" s="84">
        <v>186</v>
      </c>
      <c r="DG301" s="84">
        <f t="shared" si="894"/>
        <v>6329538.6335999994</v>
      </c>
      <c r="DH301" s="84">
        <v>10</v>
      </c>
      <c r="DI301" s="84">
        <f t="shared" si="895"/>
        <v>451704.78600000002</v>
      </c>
      <c r="DJ301" s="84">
        <v>50</v>
      </c>
      <c r="DK301" s="89">
        <f t="shared" si="896"/>
        <v>2602872.8699999996</v>
      </c>
      <c r="DL301" s="89"/>
      <c r="DM301" s="89"/>
      <c r="DN301" s="85">
        <f t="shared" si="852"/>
        <v>4976</v>
      </c>
      <c r="DO301" s="85">
        <f t="shared" si="853"/>
        <v>155241414.71280003</v>
      </c>
    </row>
    <row r="302" spans="1:119" s="5" customFormat="1" ht="45" customHeight="1" x14ac:dyDescent="0.25">
      <c r="A302" s="73"/>
      <c r="B302" s="78">
        <v>262</v>
      </c>
      <c r="C302" s="79" t="s">
        <v>678</v>
      </c>
      <c r="D302" s="109" t="s">
        <v>679</v>
      </c>
      <c r="E302" s="74">
        <v>25969</v>
      </c>
      <c r="F302" s="76">
        <v>1.7</v>
      </c>
      <c r="G302" s="76">
        <v>1</v>
      </c>
      <c r="H302" s="140"/>
      <c r="I302" s="140"/>
      <c r="J302" s="140"/>
      <c r="K302" s="51"/>
      <c r="L302" s="82">
        <v>1.4</v>
      </c>
      <c r="M302" s="82">
        <v>1.68</v>
      </c>
      <c r="N302" s="82">
        <v>2.23</v>
      </c>
      <c r="O302" s="83">
        <v>2.57</v>
      </c>
      <c r="P302" s="84">
        <v>209</v>
      </c>
      <c r="Q302" s="84">
        <f>(P302*$E302*$F302*$G302*$L302*$Q$11)</f>
        <v>14209249.978</v>
      </c>
      <c r="R302" s="84">
        <v>70</v>
      </c>
      <c r="S302" s="84">
        <f>(R302*$E302*$F302*$G302*$L302*$S$11)</f>
        <v>4759078.9399999995</v>
      </c>
      <c r="T302" s="84"/>
      <c r="U302" s="84">
        <f>(T302*$E302*$F302*$G302*$L302*$U$11)</f>
        <v>0</v>
      </c>
      <c r="V302" s="84"/>
      <c r="W302" s="85">
        <f>(V302*$E302*$F302*$G302*$L302*$W$11)</f>
        <v>0</v>
      </c>
      <c r="X302" s="84"/>
      <c r="Y302" s="84">
        <f>(X302*$E302*$F302*$G302*$L302*$Y$11)</f>
        <v>0</v>
      </c>
      <c r="Z302" s="84"/>
      <c r="AA302" s="84"/>
      <c r="AB302" s="84"/>
      <c r="AC302" s="84">
        <f>(AB302*$E302*$F302*$G302*$L302*$AC$11)</f>
        <v>0</v>
      </c>
      <c r="AD302" s="84"/>
      <c r="AE302" s="84"/>
      <c r="AF302" s="84">
        <v>10</v>
      </c>
      <c r="AG302" s="84">
        <f>(AF302*$E302*$F302*$G302*$L302*$AG$11)</f>
        <v>679868.42</v>
      </c>
      <c r="AH302" s="84"/>
      <c r="AI302" s="84"/>
      <c r="AJ302" s="86"/>
      <c r="AK302" s="84">
        <f>(AJ302*$E302*$F302*$G302*$L302*$AK$11)</f>
        <v>0</v>
      </c>
      <c r="AL302" s="84"/>
      <c r="AM302" s="85">
        <f>(AL302*$E302*$F302*$G302*$L302*$AM$11)</f>
        <v>0</v>
      </c>
      <c r="AN302" s="84"/>
      <c r="AO302" s="84">
        <f>(AN302*$E302*$F302*$G302*$L302*$AO$11)</f>
        <v>0</v>
      </c>
      <c r="AP302" s="84">
        <v>6</v>
      </c>
      <c r="AQ302" s="84">
        <f>(AP302*$E302*$F302*$G302*$M302*$AQ$11)</f>
        <v>489505.26240000001</v>
      </c>
      <c r="AR302" s="90"/>
      <c r="AS302" s="84">
        <f>(AR302*$E302*$F302*$G302*$M302*$AS$11)</f>
        <v>0</v>
      </c>
      <c r="AT302" s="84"/>
      <c r="AU302" s="89">
        <f>(AT302*$E302*$F302*$G302*$M302*$AU$11)</f>
        <v>0</v>
      </c>
      <c r="AV302" s="84"/>
      <c r="AW302" s="84">
        <f>(AV302*$E302*$F302*$G302*$L302*$AW$11)</f>
        <v>0</v>
      </c>
      <c r="AX302" s="84">
        <v>0</v>
      </c>
      <c r="AY302" s="84">
        <f>(AX302*$E302*$F302*$G302*$L302*$AY$11)</f>
        <v>0</v>
      </c>
      <c r="AZ302" s="84"/>
      <c r="BA302" s="84">
        <f>(AZ302*$E302*$F302*$G302*$L302*$BA$11)</f>
        <v>0</v>
      </c>
      <c r="BB302" s="84"/>
      <c r="BC302" s="84">
        <f>(BB302*$E302*$F302*$G302*$L302*$BC$11)</f>
        <v>0</v>
      </c>
      <c r="BD302" s="84"/>
      <c r="BE302" s="85">
        <f>(BD302*$E302*$F302*$G302*$L302*$BE$11)</f>
        <v>0</v>
      </c>
      <c r="BF302" s="84"/>
      <c r="BG302" s="85">
        <f>(BF302*$E302*$F302*$G302*$L302*$BG$11)</f>
        <v>0</v>
      </c>
      <c r="BH302" s="84"/>
      <c r="BI302" s="84">
        <f>(BH302*$E302*$F302*$G302*$L302*$BI$11)</f>
        <v>0</v>
      </c>
      <c r="BJ302" s="84">
        <v>30</v>
      </c>
      <c r="BK302" s="84">
        <f>(BJ302*$E302*$F302*$G302*$M302*$BK$11)</f>
        <v>2447526.3119999999</v>
      </c>
      <c r="BL302" s="84"/>
      <c r="BM302" s="84">
        <f>(BL302*$E302*$F302*$G302*$M302*$BM$11)</f>
        <v>0</v>
      </c>
      <c r="BN302" s="84"/>
      <c r="BO302" s="85">
        <f>(BN302*$E302*$F302*$G302*$M302*$BO$11)</f>
        <v>0</v>
      </c>
      <c r="BP302" s="84"/>
      <c r="BQ302" s="84">
        <f>(BP302*$E302*$F302*$G302*$M302*$BQ$11)</f>
        <v>0</v>
      </c>
      <c r="BR302" s="84"/>
      <c r="BS302" s="84">
        <f>(BR302*$E302*$F302*$G302*$M302*$BS$11)</f>
        <v>0</v>
      </c>
      <c r="BT302" s="84"/>
      <c r="BU302" s="85">
        <f>(BT302*$E302*$F302*$G302*$M302*$BU$11)</f>
        <v>0</v>
      </c>
      <c r="BV302" s="84"/>
      <c r="BW302" s="89">
        <f>(BV302*$E302*$F302*$G302*$M302*$BW$11)</f>
        <v>0</v>
      </c>
      <c r="BX302" s="84"/>
      <c r="BY302" s="84">
        <f>(BX302*$E302*$F302*$G302*$L302*$BY$11)</f>
        <v>0</v>
      </c>
      <c r="BZ302" s="84"/>
      <c r="CA302" s="84">
        <f>(BZ302*$E302*$F302*$G302*$L302*$CA$11)</f>
        <v>0</v>
      </c>
      <c r="CB302" s="84"/>
      <c r="CC302" s="84">
        <f>(CB302*$E302*$F302*$G302*$L302*$CC$11)</f>
        <v>0</v>
      </c>
      <c r="CD302" s="84"/>
      <c r="CE302" s="84">
        <f>(CD302*$E302*$F302*$G302*$M302*$CE$11)</f>
        <v>0</v>
      </c>
      <c r="CF302" s="84"/>
      <c r="CG302" s="84"/>
      <c r="CH302" s="84"/>
      <c r="CI302" s="85">
        <f>(CH302*$E302*$F302*$G302*$L302*$CI$11)</f>
        <v>0</v>
      </c>
      <c r="CJ302" s="84"/>
      <c r="CK302" s="85">
        <f>(CJ302*$E302*$F302*$G302*$L302*$CK$11)</f>
        <v>0</v>
      </c>
      <c r="CL302" s="84"/>
      <c r="CM302" s="84">
        <f>(CL302*$E302*$F302*$G302*$L302*$CM$11)</f>
        <v>0</v>
      </c>
      <c r="CN302" s="84"/>
      <c r="CO302" s="84">
        <f>(CN302*$E302*$F302*$G302*$L302*$CO$11)</f>
        <v>0</v>
      </c>
      <c r="CP302" s="84"/>
      <c r="CQ302" s="84">
        <f>(CP302*$E302*$F302*$G302*$L302*$CQ$11)</f>
        <v>0</v>
      </c>
      <c r="CR302" s="84"/>
      <c r="CS302" s="84">
        <f>(CR302*$E302*$F302*$G302*$M302*$CS$11)</f>
        <v>0</v>
      </c>
      <c r="CT302" s="84"/>
      <c r="CU302" s="84">
        <f>(CT302*$E302*$F302*$G302*$M302*$CU$11)</f>
        <v>0</v>
      </c>
      <c r="CV302" s="84"/>
      <c r="CW302" s="84">
        <f>(CV302*$E302*$F302*$G302*$M302*$CW$11)</f>
        <v>0</v>
      </c>
      <c r="CX302" s="90"/>
      <c r="CY302" s="84">
        <f>(CX302*$E302*$F302*$G302*$M302*$CY$11)</f>
        <v>0</v>
      </c>
      <c r="CZ302" s="84"/>
      <c r="DA302" s="89">
        <f t="shared" ref="DA302:DA304" si="897">(CZ302*$E302*$F302*$G302*$M302*DA$11)</f>
        <v>0</v>
      </c>
      <c r="DB302" s="84"/>
      <c r="DC302" s="84">
        <f>(DB302*$E302*$F302*$G302*$M302*$DC$11)</f>
        <v>0</v>
      </c>
      <c r="DD302" s="91"/>
      <c r="DE302" s="84">
        <f>(DD302*$E302*$F302*$G302*$M302*$DE$11)</f>
        <v>0</v>
      </c>
      <c r="DF302" s="84"/>
      <c r="DG302" s="84">
        <f>(DF302*$E302*$F302*$G302*$M302*$DG$11)</f>
        <v>0</v>
      </c>
      <c r="DH302" s="84"/>
      <c r="DI302" s="84">
        <f>(DH302*$E302*$F302*$G302*$N302*$DI$11)</f>
        <v>0</v>
      </c>
      <c r="DJ302" s="84"/>
      <c r="DK302" s="92">
        <f>(DJ302*$E302*$F302*$G302*$O302*$DK$11)</f>
        <v>0</v>
      </c>
      <c r="DL302" s="89">
        <v>2</v>
      </c>
      <c r="DM302" s="84">
        <f>(DL302*$E302*$F302*$G302*L302*DM$11)</f>
        <v>135973.68399999998</v>
      </c>
      <c r="DN302" s="85">
        <f t="shared" si="852"/>
        <v>327</v>
      </c>
      <c r="DO302" s="85">
        <f t="shared" si="853"/>
        <v>22721202.5964</v>
      </c>
    </row>
    <row r="303" spans="1:119" s="5" customFormat="1" ht="15.75" customHeight="1" x14ac:dyDescent="0.25">
      <c r="A303" s="73"/>
      <c r="B303" s="78">
        <v>263</v>
      </c>
      <c r="C303" s="79" t="s">
        <v>680</v>
      </c>
      <c r="D303" s="109" t="s">
        <v>681</v>
      </c>
      <c r="E303" s="74">
        <v>25969</v>
      </c>
      <c r="F303" s="81">
        <v>0.78</v>
      </c>
      <c r="G303" s="76">
        <v>1</v>
      </c>
      <c r="H303" s="77"/>
      <c r="I303" s="77"/>
      <c r="J303" s="77"/>
      <c r="K303" s="51"/>
      <c r="L303" s="82">
        <v>1.4</v>
      </c>
      <c r="M303" s="82">
        <v>1.68</v>
      </c>
      <c r="N303" s="82">
        <v>2.23</v>
      </c>
      <c r="O303" s="83">
        <v>2.57</v>
      </c>
      <c r="P303" s="84">
        <v>58</v>
      </c>
      <c r="Q303" s="84">
        <f>(P303*$E303*$F303*$G303*$L303*$Q$11)</f>
        <v>1809249.8424000002</v>
      </c>
      <c r="R303" s="84">
        <v>458</v>
      </c>
      <c r="S303" s="84">
        <f>(R303*$E303*$F303*$G303*$L303*$S$11)</f>
        <v>14286834.962400001</v>
      </c>
      <c r="T303" s="84"/>
      <c r="U303" s="84">
        <f>(T303*$E303*$F303*$G303*$L303*$U$11)</f>
        <v>0</v>
      </c>
      <c r="V303" s="84"/>
      <c r="W303" s="85">
        <f>(V303*$E303*$F303*$G303*$L303*$W$11)</f>
        <v>0</v>
      </c>
      <c r="X303" s="84"/>
      <c r="Y303" s="84">
        <f>(X303*$E303*$F303*$G303*$L303*$Y$11)</f>
        <v>0</v>
      </c>
      <c r="Z303" s="84"/>
      <c r="AA303" s="84"/>
      <c r="AB303" s="84"/>
      <c r="AC303" s="84">
        <f>(AB303*$E303*$F303*$G303*$L303*$AC$11)</f>
        <v>0</v>
      </c>
      <c r="AD303" s="84"/>
      <c r="AE303" s="84"/>
      <c r="AF303" s="84">
        <v>5</v>
      </c>
      <c r="AG303" s="84">
        <f>(AF303*$E303*$F303*$G303*$L303*$AG$11)</f>
        <v>155969.81400000001</v>
      </c>
      <c r="AH303" s="84"/>
      <c r="AI303" s="84"/>
      <c r="AJ303" s="86"/>
      <c r="AK303" s="84">
        <f>(AJ303*$E303*$F303*$G303*$L303*$AK$11)</f>
        <v>0</v>
      </c>
      <c r="AL303" s="84">
        <v>140</v>
      </c>
      <c r="AM303" s="85">
        <f>(AL303*$E303*$F303*$G303*$L303*$AM$11)</f>
        <v>4367154.7920000004</v>
      </c>
      <c r="AN303" s="84">
        <v>23</v>
      </c>
      <c r="AO303" s="84">
        <f>(AN303*$E303*$F303*$G303*$L303*$AO$11)</f>
        <v>717461.14439999999</v>
      </c>
      <c r="AP303" s="84">
        <v>60</v>
      </c>
      <c r="AQ303" s="84">
        <f>(AP303*$E303*$F303*$G303*$M303*$AQ$11)</f>
        <v>2245965.3215999999</v>
      </c>
      <c r="AR303" s="90"/>
      <c r="AS303" s="84">
        <f>(AR303*$E303*$F303*$G303*$M303*$AS$11)</f>
        <v>0</v>
      </c>
      <c r="AT303" s="84">
        <v>1</v>
      </c>
      <c r="AU303" s="89">
        <f>(AT303*$E303*$F303*$G303*$M303*$AU$11)</f>
        <v>37432.755360000003</v>
      </c>
      <c r="AV303" s="84"/>
      <c r="AW303" s="84">
        <f>(AV303*$E303*$F303*$G303*$L303*$AW$11)</f>
        <v>0</v>
      </c>
      <c r="AX303" s="84">
        <v>0</v>
      </c>
      <c r="AY303" s="84">
        <f>(AX303*$E303*$F303*$G303*$L303*$AY$11)</f>
        <v>0</v>
      </c>
      <c r="AZ303" s="84"/>
      <c r="BA303" s="84">
        <f>(AZ303*$E303*$F303*$G303*$L303*$BA$11)</f>
        <v>0</v>
      </c>
      <c r="BB303" s="84"/>
      <c r="BC303" s="84">
        <f>(BB303*$E303*$F303*$G303*$L303*$BC$11)</f>
        <v>0</v>
      </c>
      <c r="BD303" s="84"/>
      <c r="BE303" s="85">
        <f>(BD303*$E303*$F303*$G303*$L303*$BE$11)</f>
        <v>0</v>
      </c>
      <c r="BF303" s="84"/>
      <c r="BG303" s="85">
        <f>(BF303*$E303*$F303*$G303*$L303*$BG$11)</f>
        <v>0</v>
      </c>
      <c r="BH303" s="84">
        <v>5</v>
      </c>
      <c r="BI303" s="84">
        <f>(BH303*$E303*$F303*$G303*$L303*$BI$11)</f>
        <v>170148.88799999998</v>
      </c>
      <c r="BJ303" s="84">
        <v>40</v>
      </c>
      <c r="BK303" s="84">
        <f>(BJ303*$E303*$F303*$G303*$M303*$BK$11)</f>
        <v>1497310.2144000002</v>
      </c>
      <c r="BL303" s="84"/>
      <c r="BM303" s="84">
        <f>(BL303*$E303*$F303*$G303*$M303*$BM$11)</f>
        <v>0</v>
      </c>
      <c r="BN303" s="84"/>
      <c r="BO303" s="85">
        <f>(BN303*$E303*$F303*$G303*$M303*$BO$11)</f>
        <v>0</v>
      </c>
      <c r="BP303" s="84"/>
      <c r="BQ303" s="84">
        <f>(BP303*$E303*$F303*$G303*$M303*$BQ$11)</f>
        <v>0</v>
      </c>
      <c r="BR303" s="84">
        <v>2</v>
      </c>
      <c r="BS303" s="84">
        <f>(BR303*$E303*$F303*$G303*$M303*$BS$11)</f>
        <v>61253.599680000007</v>
      </c>
      <c r="BT303" s="84">
        <v>8</v>
      </c>
      <c r="BU303" s="85">
        <f>(BT303*$E303*$F303*$G303*$M303*$BU$11)</f>
        <v>326685.86495999998</v>
      </c>
      <c r="BV303" s="84">
        <v>14</v>
      </c>
      <c r="BW303" s="89">
        <f>(BV303*$E303*$F303*$G303*$M303*$BW$11)</f>
        <v>571700.26367999997</v>
      </c>
      <c r="BX303" s="84"/>
      <c r="BY303" s="84">
        <f>(BX303*$E303*$F303*$G303*$L303*$BY$11)</f>
        <v>0</v>
      </c>
      <c r="BZ303" s="84"/>
      <c r="CA303" s="84">
        <f>(BZ303*$E303*$F303*$G303*$L303*$CA$11)</f>
        <v>0</v>
      </c>
      <c r="CB303" s="84"/>
      <c r="CC303" s="84">
        <f>(CB303*$E303*$F303*$G303*$L303*$CC$11)</f>
        <v>0</v>
      </c>
      <c r="CD303" s="84">
        <v>47</v>
      </c>
      <c r="CE303" s="84">
        <f>(CD303*$E303*$F303*$G303*$M303*$CE$11)</f>
        <v>1599399.5471999999</v>
      </c>
      <c r="CF303" s="84"/>
      <c r="CG303" s="84"/>
      <c r="CH303" s="84"/>
      <c r="CI303" s="85">
        <f>(CH303*$E303*$F303*$G303*$L303*$CI$11)</f>
        <v>0</v>
      </c>
      <c r="CJ303" s="84"/>
      <c r="CK303" s="85">
        <f>(CJ303*$E303*$F303*$G303*$L303*$CK$11)</f>
        <v>0</v>
      </c>
      <c r="CL303" s="84"/>
      <c r="CM303" s="84">
        <f>(CL303*$E303*$F303*$G303*$L303*$CM$11)</f>
        <v>0</v>
      </c>
      <c r="CN303" s="84">
        <v>53</v>
      </c>
      <c r="CO303" s="84">
        <f>(CN303*$E303*$F303*$G303*$L303*$CO$11)</f>
        <v>1502981.8439999998</v>
      </c>
      <c r="CP303" s="84">
        <v>35</v>
      </c>
      <c r="CQ303" s="84">
        <f>(CP303*$E303*$F303*$G303*$L303*$CQ$11)</f>
        <v>992535.18</v>
      </c>
      <c r="CR303" s="84">
        <v>87</v>
      </c>
      <c r="CS303" s="84">
        <f>(CR303*$E303*$F303*$G303*$M303*$CS$11)</f>
        <v>2960590.6512000002</v>
      </c>
      <c r="CT303" s="84">
        <v>50</v>
      </c>
      <c r="CU303" s="84">
        <f>(CT303*$E303*$F303*$G303*$M303*$CU$11)</f>
        <v>1701488.88</v>
      </c>
      <c r="CV303" s="84">
        <v>5</v>
      </c>
      <c r="CW303" s="84">
        <f>(CV303*$E303*$F303*$G303*$M303*$CW$11)</f>
        <v>170148.88800000001</v>
      </c>
      <c r="CX303" s="90">
        <v>480</v>
      </c>
      <c r="CY303" s="84">
        <f>(CX303*$E303*$F303*$G303*$M303*$CY$11)</f>
        <v>14700863.9232</v>
      </c>
      <c r="CZ303" s="84"/>
      <c r="DA303" s="89">
        <f t="shared" si="897"/>
        <v>0</v>
      </c>
      <c r="DB303" s="84"/>
      <c r="DC303" s="84">
        <f>(DB303*$E303*$F303*$G303*$M303*$DC$11)</f>
        <v>0</v>
      </c>
      <c r="DD303" s="91">
        <v>3</v>
      </c>
      <c r="DE303" s="84">
        <f>(DD303*$E303*$F303*$G303*$M303*$DE$11)</f>
        <v>102089.33279999999</v>
      </c>
      <c r="DF303" s="84">
        <v>17</v>
      </c>
      <c r="DG303" s="84">
        <f>(DF303*$E303*$F303*$G303*$M303*$DG$11)</f>
        <v>578506.21919999993</v>
      </c>
      <c r="DH303" s="84"/>
      <c r="DI303" s="84">
        <f>(DH303*$E303*$F303*$G303*$N303*$DI$11)</f>
        <v>0</v>
      </c>
      <c r="DJ303" s="84">
        <v>10</v>
      </c>
      <c r="DK303" s="92">
        <f>(DJ303*$E303*$F303*$G303*$O303*$DK$11)</f>
        <v>520574.57400000002</v>
      </c>
      <c r="DL303" s="89"/>
      <c r="DM303" s="84">
        <f>(DL303*$E303*$F303*$G303*$DM$11)</f>
        <v>0</v>
      </c>
      <c r="DN303" s="85">
        <f t="shared" si="852"/>
        <v>1601</v>
      </c>
      <c r="DO303" s="85">
        <f t="shared" si="853"/>
        <v>51076346.50248</v>
      </c>
    </row>
    <row r="304" spans="1:119" ht="15.75" customHeight="1" x14ac:dyDescent="0.25">
      <c r="A304" s="73"/>
      <c r="B304" s="78">
        <v>264</v>
      </c>
      <c r="C304" s="79" t="s">
        <v>682</v>
      </c>
      <c r="D304" s="109" t="s">
        <v>683</v>
      </c>
      <c r="E304" s="74">
        <v>25969</v>
      </c>
      <c r="F304" s="81">
        <v>1.54</v>
      </c>
      <c r="G304" s="76">
        <v>1</v>
      </c>
      <c r="H304" s="77"/>
      <c r="I304" s="77"/>
      <c r="J304" s="77"/>
      <c r="K304" s="51"/>
      <c r="L304" s="82">
        <v>1.4</v>
      </c>
      <c r="M304" s="82">
        <v>1.68</v>
      </c>
      <c r="N304" s="82">
        <v>2.23</v>
      </c>
      <c r="O304" s="83">
        <v>2.57</v>
      </c>
      <c r="P304" s="84">
        <v>7</v>
      </c>
      <c r="Q304" s="84">
        <f>(P304*$E304*$F304*$G304*$L304*$Q$11)</f>
        <v>431116.56280000001</v>
      </c>
      <c r="R304" s="84">
        <v>40</v>
      </c>
      <c r="S304" s="84">
        <f>(R304*$E304*$F304*$G304*$L304*$S$11)</f>
        <v>2463523.2160000005</v>
      </c>
      <c r="T304" s="84"/>
      <c r="U304" s="84">
        <f>(T304*$E304*$F304*$G304*$L304*$U$11)</f>
        <v>0</v>
      </c>
      <c r="V304" s="84"/>
      <c r="W304" s="85">
        <f>(V304*$E304*$F304*$G304*$L304*$W$11)</f>
        <v>0</v>
      </c>
      <c r="X304" s="84"/>
      <c r="Y304" s="84">
        <f>(X304*$E304*$F304*$G304*$L304*$Y$11)</f>
        <v>0</v>
      </c>
      <c r="Z304" s="84"/>
      <c r="AA304" s="84"/>
      <c r="AB304" s="84"/>
      <c r="AC304" s="84">
        <f>(AB304*$E304*$F304*$G304*$L304*$AC$11)</f>
        <v>0</v>
      </c>
      <c r="AD304" s="84"/>
      <c r="AE304" s="84"/>
      <c r="AF304" s="84"/>
      <c r="AG304" s="84">
        <f>(AF304*$E304*$F304*$G304*$L304*$AG$11)</f>
        <v>0</v>
      </c>
      <c r="AH304" s="84"/>
      <c r="AI304" s="84"/>
      <c r="AJ304" s="86"/>
      <c r="AK304" s="84">
        <f>(AJ304*$E304*$F304*$G304*$L304*$AK$11)</f>
        <v>0</v>
      </c>
      <c r="AL304" s="84"/>
      <c r="AM304" s="85">
        <f>(AL304*$E304*$F304*$G304*$L304*$AM$11)</f>
        <v>0</v>
      </c>
      <c r="AN304" s="84"/>
      <c r="AO304" s="84">
        <f>(AN304*$E304*$F304*$G304*$L304*$AO$11)</f>
        <v>0</v>
      </c>
      <c r="AP304" s="84">
        <v>5</v>
      </c>
      <c r="AQ304" s="84">
        <f>(AP304*$E304*$F304*$G304*$M304*$AQ$11)</f>
        <v>369528.48240000004</v>
      </c>
      <c r="AR304" s="90"/>
      <c r="AS304" s="84">
        <f>(AR304*$E304*$F304*$G304*$M304*$AS$11)</f>
        <v>0</v>
      </c>
      <c r="AT304" s="84"/>
      <c r="AU304" s="89">
        <f>(AT304*$E304*$F304*$G304*$M304*$AU$11)</f>
        <v>0</v>
      </c>
      <c r="AV304" s="108"/>
      <c r="AW304" s="84">
        <f>(AV304*$E304*$F304*$G304*$L304*$AW$11)</f>
        <v>0</v>
      </c>
      <c r="AX304" s="84">
        <v>0</v>
      </c>
      <c r="AY304" s="84">
        <f>(AX304*$E304*$F304*$G304*$L304*$AY$11)</f>
        <v>0</v>
      </c>
      <c r="AZ304" s="84"/>
      <c r="BA304" s="84">
        <f>(AZ304*$E304*$F304*$G304*$L304*$BA$11)</f>
        <v>0</v>
      </c>
      <c r="BB304" s="84"/>
      <c r="BC304" s="84">
        <f>(BB304*$E304*$F304*$G304*$L304*$BC$11)</f>
        <v>0</v>
      </c>
      <c r="BD304" s="84"/>
      <c r="BE304" s="85">
        <f>(BD304*$E304*$F304*$G304*$L304*$BE$11)</f>
        <v>0</v>
      </c>
      <c r="BF304" s="84"/>
      <c r="BG304" s="85">
        <f>(BF304*$E304*$F304*$G304*$L304*$BG$11)</f>
        <v>0</v>
      </c>
      <c r="BH304" s="84"/>
      <c r="BI304" s="84">
        <f>(BH304*$E304*$F304*$G304*$L304*$BI$11)</f>
        <v>0</v>
      </c>
      <c r="BJ304" s="84">
        <v>1</v>
      </c>
      <c r="BK304" s="84">
        <f>(BJ304*$E304*$F304*$G304*$M304*$BK$11)</f>
        <v>73905.696480000013</v>
      </c>
      <c r="BL304" s="84"/>
      <c r="BM304" s="84">
        <f>(BL304*$E304*$F304*$G304*$M304*$BM$11)</f>
        <v>0</v>
      </c>
      <c r="BN304" s="84"/>
      <c r="BO304" s="85">
        <f>(BN304*$E304*$F304*$G304*$M304*$BO$11)</f>
        <v>0</v>
      </c>
      <c r="BP304" s="84"/>
      <c r="BQ304" s="84">
        <f>(BP304*$E304*$F304*$G304*$M304*$BQ$11)</f>
        <v>0</v>
      </c>
      <c r="BR304" s="84"/>
      <c r="BS304" s="84">
        <f>(BR304*$E304*$F304*$G304*$M304*$BS$11)</f>
        <v>0</v>
      </c>
      <c r="BT304" s="84"/>
      <c r="BU304" s="85">
        <f>(BT304*$E304*$F304*$G304*$M304*$BU$11)</f>
        <v>0</v>
      </c>
      <c r="BV304" s="84"/>
      <c r="BW304" s="89">
        <f>(BV304*$E304*$F304*$G304*$M304*$BW$11)</f>
        <v>0</v>
      </c>
      <c r="BX304" s="84"/>
      <c r="BY304" s="84">
        <f>(BX304*$E304*$F304*$G304*$L304*$BY$11)</f>
        <v>0</v>
      </c>
      <c r="BZ304" s="84"/>
      <c r="CA304" s="84">
        <f>(BZ304*$E304*$F304*$G304*$L304*$CA$11)</f>
        <v>0</v>
      </c>
      <c r="CB304" s="84"/>
      <c r="CC304" s="84">
        <f>(CB304*$E304*$F304*$G304*$L304*$CC$11)</f>
        <v>0</v>
      </c>
      <c r="CD304" s="84"/>
      <c r="CE304" s="84">
        <f>(CD304*$E304*$F304*$G304*$M304*$CE$11)</f>
        <v>0</v>
      </c>
      <c r="CF304" s="84"/>
      <c r="CG304" s="84"/>
      <c r="CH304" s="84"/>
      <c r="CI304" s="85">
        <f>(CH304*$E304*$F304*$G304*$L304*$CI$11)</f>
        <v>0</v>
      </c>
      <c r="CJ304" s="84"/>
      <c r="CK304" s="85">
        <f>(CJ304*$E304*$F304*$G304*$L304*$CK$11)</f>
        <v>0</v>
      </c>
      <c r="CL304" s="84"/>
      <c r="CM304" s="84">
        <f>(CL304*$E304*$F304*$G304*$L304*$CM$11)</f>
        <v>0</v>
      </c>
      <c r="CN304" s="84"/>
      <c r="CO304" s="84">
        <f>(CN304*$E304*$F304*$G304*$L304*$CO$11)</f>
        <v>0</v>
      </c>
      <c r="CP304" s="84"/>
      <c r="CQ304" s="84">
        <f>(CP304*$E304*$F304*$G304*$L304*$CQ$11)</f>
        <v>0</v>
      </c>
      <c r="CR304" s="84"/>
      <c r="CS304" s="84">
        <f>(CR304*$E304*$F304*$G304*$M304*$CS$11)</f>
        <v>0</v>
      </c>
      <c r="CT304" s="84"/>
      <c r="CU304" s="84">
        <f>(CT304*$E304*$F304*$G304*$M304*$CU$11)</f>
        <v>0</v>
      </c>
      <c r="CV304" s="84"/>
      <c r="CW304" s="84">
        <f>(CV304*$E304*$F304*$G304*$M304*$CW$11)</f>
        <v>0</v>
      </c>
      <c r="CX304" s="90"/>
      <c r="CY304" s="84">
        <f>(CX304*$E304*$F304*$G304*$M304*$CY$11)</f>
        <v>0</v>
      </c>
      <c r="CZ304" s="84"/>
      <c r="DA304" s="89">
        <f t="shared" si="897"/>
        <v>0</v>
      </c>
      <c r="DB304" s="84"/>
      <c r="DC304" s="84">
        <f>(DB304*$E304*$F304*$G304*$M304*$DC$11)</f>
        <v>0</v>
      </c>
      <c r="DD304" s="91"/>
      <c r="DE304" s="84">
        <f>(DD304*$E304*$F304*$G304*$M304*$DE$11)</f>
        <v>0</v>
      </c>
      <c r="DF304" s="84"/>
      <c r="DG304" s="84">
        <f>(DF304*$E304*$F304*$G304*$M304*$DG$11)</f>
        <v>0</v>
      </c>
      <c r="DH304" s="84"/>
      <c r="DI304" s="84">
        <f>(DH304*$E304*$F304*$G304*$N304*$DI$11)</f>
        <v>0</v>
      </c>
      <c r="DJ304" s="84">
        <v>20</v>
      </c>
      <c r="DK304" s="92">
        <f>(DJ304*$E304*$F304*$G304*$O304*$DK$11)</f>
        <v>2055602.1640000001</v>
      </c>
      <c r="DL304" s="89">
        <v>1</v>
      </c>
      <c r="DM304" s="84">
        <f>(DL304*$E304*$F304*$G304*L304*DM$11)</f>
        <v>61588.080399999999</v>
      </c>
      <c r="DN304" s="85">
        <f t="shared" si="852"/>
        <v>74</v>
      </c>
      <c r="DO304" s="85">
        <f t="shared" si="853"/>
        <v>5455264.2020800011</v>
      </c>
    </row>
    <row r="305" spans="1:119" s="5" customFormat="1" ht="30" customHeight="1" x14ac:dyDescent="0.25">
      <c r="A305" s="73"/>
      <c r="B305" s="157">
        <v>265</v>
      </c>
      <c r="C305" s="79" t="s">
        <v>684</v>
      </c>
      <c r="D305" s="123" t="s">
        <v>685</v>
      </c>
      <c r="E305" s="158">
        <v>25969</v>
      </c>
      <c r="F305" s="81">
        <v>0.75</v>
      </c>
      <c r="G305" s="76">
        <v>1</v>
      </c>
      <c r="H305" s="76"/>
      <c r="I305" s="76"/>
      <c r="J305" s="76"/>
      <c r="K305" s="51"/>
      <c r="L305" s="124">
        <v>1.4</v>
      </c>
      <c r="M305" s="124">
        <v>1.68</v>
      </c>
      <c r="N305" s="124">
        <v>2.23</v>
      </c>
      <c r="O305" s="124">
        <v>2.57</v>
      </c>
      <c r="P305" s="84">
        <v>10</v>
      </c>
      <c r="Q305" s="84">
        <f>(P305*$E305*$F305*$G305*$L305)</f>
        <v>272674.5</v>
      </c>
      <c r="R305" s="84"/>
      <c r="S305" s="84">
        <f>(R305*$E305*$F305*$G305*$L305)</f>
        <v>0</v>
      </c>
      <c r="T305" s="84">
        <v>140</v>
      </c>
      <c r="U305" s="84">
        <f>(T305*$E305*$F305*$G305*$L305)</f>
        <v>3817442.9999999995</v>
      </c>
      <c r="V305" s="84"/>
      <c r="W305" s="84">
        <f>(V305*$E305*$F305*$G305*$L305)</f>
        <v>0</v>
      </c>
      <c r="X305" s="84"/>
      <c r="Y305" s="84">
        <f>(X305*$E305*$F305*$G305*$L305)</f>
        <v>0</v>
      </c>
      <c r="Z305" s="84"/>
      <c r="AA305" s="84"/>
      <c r="AB305" s="84"/>
      <c r="AC305" s="84">
        <f>(AB305*$E305*$F305*$G305*$L305)</f>
        <v>0</v>
      </c>
      <c r="AD305" s="84"/>
      <c r="AE305" s="84"/>
      <c r="AF305" s="84">
        <v>20</v>
      </c>
      <c r="AG305" s="84">
        <f>(AF305*$E305*$F305*$G305*$L305)</f>
        <v>545349</v>
      </c>
      <c r="AH305" s="84"/>
      <c r="AI305" s="84"/>
      <c r="AJ305" s="125"/>
      <c r="AK305" s="84">
        <f>(AJ305*$E305*$F305*$G305*$L305)</f>
        <v>0</v>
      </c>
      <c r="AL305" s="84">
        <v>180</v>
      </c>
      <c r="AM305" s="84">
        <f>(AL305*$E305*$F305*$G305*$L305)</f>
        <v>4908141</v>
      </c>
      <c r="AN305" s="84">
        <v>66</v>
      </c>
      <c r="AO305" s="84">
        <f>(AN305*$E305*$F305*$G305*$L305)</f>
        <v>1799651.7</v>
      </c>
      <c r="AP305" s="84">
        <v>40</v>
      </c>
      <c r="AQ305" s="85">
        <f>(AP305*$E305*$F305*$G305*$M305)</f>
        <v>1308837.5999999999</v>
      </c>
      <c r="AR305" s="90"/>
      <c r="AS305" s="84">
        <f>(AR305*$E305*$F305*$G305*$M305)</f>
        <v>0</v>
      </c>
      <c r="AT305" s="84">
        <v>107</v>
      </c>
      <c r="AU305" s="84">
        <f>(AT305*$E305*$F305*$G305*$M305)</f>
        <v>3501140.58</v>
      </c>
      <c r="AV305" s="84"/>
      <c r="AW305" s="84">
        <f>(AV305*$E305*$F305*$G305*$L305*$AK$11)</f>
        <v>0</v>
      </c>
      <c r="AX305" s="84"/>
      <c r="AY305" s="84">
        <f>(AX305*$E305*$F305*$G305*$L305*AY$11)</f>
        <v>0</v>
      </c>
      <c r="AZ305" s="84"/>
      <c r="BA305" s="84">
        <f>(AZ305*$E305*$F305*$G305*$L305*BA$11)</f>
        <v>0</v>
      </c>
      <c r="BB305" s="84"/>
      <c r="BC305" s="84">
        <f>(BB305*$E305*$F305*$G305*$L305)</f>
        <v>0</v>
      </c>
      <c r="BD305" s="84"/>
      <c r="BE305" s="84">
        <f t="shared" ref="BE305" si="898">(BD305*$E305*$F305*$G305*$L305)</f>
        <v>0</v>
      </c>
      <c r="BF305" s="84"/>
      <c r="BG305" s="84"/>
      <c r="BH305" s="84">
        <v>140</v>
      </c>
      <c r="BI305" s="84">
        <f>(BH305*$E305*$F305*$G305*$L305)</f>
        <v>3817442.9999999995</v>
      </c>
      <c r="BJ305" s="84">
        <v>800</v>
      </c>
      <c r="BK305" s="84">
        <f>(BJ305*$E305*$F305*$G305*$M305)</f>
        <v>26176752</v>
      </c>
      <c r="BL305" s="84">
        <v>480</v>
      </c>
      <c r="BM305" s="84">
        <f>(BL305*$E305*$F305*$G305*$M305)</f>
        <v>15706051.199999999</v>
      </c>
      <c r="BN305" s="84"/>
      <c r="BO305" s="84">
        <f>(BN305*$E305*$F305*$G305*$M305)</f>
        <v>0</v>
      </c>
      <c r="BP305" s="84"/>
      <c r="BQ305" s="84">
        <f>(BP305*$E305*$F305*$G305*$M305)</f>
        <v>0</v>
      </c>
      <c r="BR305" s="84">
        <v>293</v>
      </c>
      <c r="BS305" s="84">
        <f>(BR305*$E305*$F305*$G305*$M305)</f>
        <v>9587235.4199999999</v>
      </c>
      <c r="BT305" s="84">
        <v>112</v>
      </c>
      <c r="BU305" s="84">
        <f>(BT305*$E305*$F305*$G305*$M305)</f>
        <v>3664745.28</v>
      </c>
      <c r="BV305" s="84">
        <v>230</v>
      </c>
      <c r="BW305" s="84">
        <f>(BV305*$E305*$F305*$G305*$M305)</f>
        <v>7525816.2000000002</v>
      </c>
      <c r="BX305" s="84">
        <v>520</v>
      </c>
      <c r="BY305" s="84">
        <f>(BX305*$E305*$F305*$G305*$L305)</f>
        <v>14179074</v>
      </c>
      <c r="BZ305" s="84">
        <v>726</v>
      </c>
      <c r="CA305" s="85">
        <f>(BZ305*$E305*$F305*$G305*$L305)</f>
        <v>19796168.699999999</v>
      </c>
      <c r="CB305" s="84"/>
      <c r="CC305" s="84">
        <f>(CB305*$E305*$F305*$G305*$L305)</f>
        <v>0</v>
      </c>
      <c r="CD305" s="84">
        <v>200</v>
      </c>
      <c r="CE305" s="84">
        <f>(CD305*$E305*$F305*$G305*$M305)</f>
        <v>6544188</v>
      </c>
      <c r="CF305" s="84"/>
      <c r="CG305" s="84"/>
      <c r="CH305" s="84">
        <v>3</v>
      </c>
      <c r="CI305" s="84">
        <f>(CH305*$E305*$F305*$G305*$L305)</f>
        <v>81802.349999999991</v>
      </c>
      <c r="CJ305" s="84">
        <v>5</v>
      </c>
      <c r="CK305" s="84">
        <f>(CJ305*$E305*$F305*$G305*$L305)</f>
        <v>136337.25</v>
      </c>
      <c r="CL305" s="84">
        <v>60</v>
      </c>
      <c r="CM305" s="84">
        <f>(CL305*$E305*$F305*$G305*$L305)</f>
        <v>1636047</v>
      </c>
      <c r="CN305" s="84">
        <v>440</v>
      </c>
      <c r="CO305" s="84">
        <f>(CN305*$E305*$F305*$G305*$L305)</f>
        <v>11997678</v>
      </c>
      <c r="CP305" s="84">
        <v>174</v>
      </c>
      <c r="CQ305" s="84">
        <f>(CP305*$E305*$F305*$G305*$L305)</f>
        <v>4744536.3</v>
      </c>
      <c r="CR305" s="84">
        <v>236</v>
      </c>
      <c r="CS305" s="84">
        <f>(CR305*$E305*$F305*$G305*$M305)</f>
        <v>7722141.8399999999</v>
      </c>
      <c r="CT305" s="84"/>
      <c r="CU305" s="84">
        <f>(CT305*$E305*$F305*$G305*$M305)</f>
        <v>0</v>
      </c>
      <c r="CV305" s="84">
        <v>10</v>
      </c>
      <c r="CW305" s="84">
        <f>(CV305*$E305*$F305*$G305*$M305)</f>
        <v>327209.39999999997</v>
      </c>
      <c r="CX305" s="90">
        <v>40</v>
      </c>
      <c r="CY305" s="84">
        <f>(CX305*$E305*$F305*$G305*$M305)</f>
        <v>1308837.5999999999</v>
      </c>
      <c r="CZ305" s="84"/>
      <c r="DA305" s="84">
        <f>(CZ305*$E305*$F305*$G305*$M305)</f>
        <v>0</v>
      </c>
      <c r="DB305" s="84"/>
      <c r="DC305" s="84"/>
      <c r="DD305" s="84">
        <v>2</v>
      </c>
      <c r="DE305" s="84">
        <f>(DD305*$E305*$F305*$G305*$M305)</f>
        <v>65441.88</v>
      </c>
      <c r="DF305" s="84">
        <v>125</v>
      </c>
      <c r="DG305" s="84">
        <f>(DF305*$E305*$F305*$G305*$M305)</f>
        <v>4090117.5</v>
      </c>
      <c r="DH305" s="84">
        <v>50</v>
      </c>
      <c r="DI305" s="84">
        <f>(DH305*$E305*$F305*$G305*$N305)</f>
        <v>2171657.625</v>
      </c>
      <c r="DJ305" s="84">
        <v>65</v>
      </c>
      <c r="DK305" s="84">
        <f>(DJ305*$E305*$F305*$G305*$O305)</f>
        <v>3253591.0874999999</v>
      </c>
      <c r="DL305" s="84"/>
      <c r="DM305" s="84"/>
      <c r="DN305" s="85">
        <f t="shared" si="852"/>
        <v>5274</v>
      </c>
      <c r="DO305" s="85">
        <f t="shared" si="853"/>
        <v>160686109.01249999</v>
      </c>
    </row>
    <row r="306" spans="1:119" s="159" customFormat="1" ht="31.5" customHeight="1" x14ac:dyDescent="0.25">
      <c r="A306" s="73"/>
      <c r="B306" s="157">
        <v>266</v>
      </c>
      <c r="C306" s="79" t="s">
        <v>686</v>
      </c>
      <c r="D306" s="123" t="s">
        <v>687</v>
      </c>
      <c r="E306" s="158">
        <v>25969</v>
      </c>
      <c r="F306" s="81">
        <v>0.89</v>
      </c>
      <c r="G306" s="76">
        <v>1</v>
      </c>
      <c r="H306" s="76"/>
      <c r="I306" s="76"/>
      <c r="J306" s="76"/>
      <c r="K306" s="51"/>
      <c r="L306" s="124">
        <v>1.4</v>
      </c>
      <c r="M306" s="124">
        <v>1.68</v>
      </c>
      <c r="N306" s="124">
        <v>2.23</v>
      </c>
      <c r="O306" s="124">
        <v>2.57</v>
      </c>
      <c r="P306" s="84">
        <v>220</v>
      </c>
      <c r="Q306" s="84">
        <f>(P306*$E306*$F306*$G306*$L306*$Q$11)</f>
        <v>7830484.5080000013</v>
      </c>
      <c r="R306" s="84"/>
      <c r="S306" s="84">
        <f>(R306*$E306*$F306*$G306*$L306*$S$11)</f>
        <v>0</v>
      </c>
      <c r="T306" s="84">
        <v>1</v>
      </c>
      <c r="U306" s="84">
        <f>(T306*$E306*$F306*$G306*$L306*$U$11)</f>
        <v>40446.717499999999</v>
      </c>
      <c r="V306" s="84"/>
      <c r="W306" s="85">
        <f>(V306*$E306*$F306*$G306*$L306*$W$11)</f>
        <v>0</v>
      </c>
      <c r="X306" s="84"/>
      <c r="Y306" s="84">
        <f>(X306*$E306*$F306*$G306*$L306*$Y$11)</f>
        <v>0</v>
      </c>
      <c r="Z306" s="84"/>
      <c r="AA306" s="84"/>
      <c r="AB306" s="84"/>
      <c r="AC306" s="84">
        <f>(AB306*$E306*$F306*$G306*$L306*$AC$11)</f>
        <v>0</v>
      </c>
      <c r="AD306" s="84"/>
      <c r="AE306" s="84"/>
      <c r="AF306" s="84">
        <v>45</v>
      </c>
      <c r="AG306" s="84">
        <f>(AF306*$E306*$F306*$G306*$L306*$AG$11)</f>
        <v>1601690.0130000003</v>
      </c>
      <c r="AH306" s="84"/>
      <c r="AI306" s="84"/>
      <c r="AJ306" s="125"/>
      <c r="AK306" s="84">
        <f>(AJ306*$E306*$F306*$G306*$L306*$AK$11)</f>
        <v>0</v>
      </c>
      <c r="AL306" s="84">
        <v>150</v>
      </c>
      <c r="AM306" s="85">
        <f>(AL306*$E306*$F306*$G306*$L306*$AM$11)</f>
        <v>5338966.71</v>
      </c>
      <c r="AN306" s="84">
        <v>122</v>
      </c>
      <c r="AO306" s="84">
        <f>(AN306*$E306*$F306*$G306*$L306*$AO$11)</f>
        <v>4342359.5907999994</v>
      </c>
      <c r="AP306" s="84">
        <v>60</v>
      </c>
      <c r="AQ306" s="84">
        <f>(AP306*$E306*$F306*$G306*$M306*$AQ$11)</f>
        <v>2562704.0208000001</v>
      </c>
      <c r="AR306" s="90"/>
      <c r="AS306" s="84">
        <f>(AR306*$E306*$F306*$G306*$M306*$AS$11)</f>
        <v>0</v>
      </c>
      <c r="AT306" s="84">
        <v>25</v>
      </c>
      <c r="AU306" s="84">
        <f>(AT306*$E306*$F306*$G306*$M306*$AU$11)</f>
        <v>1067793.3419999999</v>
      </c>
      <c r="AV306" s="84"/>
      <c r="AW306" s="84">
        <f>(AV306*$E306*$F306*$G306*$L306*$AW$11)</f>
        <v>0</v>
      </c>
      <c r="AX306" s="84"/>
      <c r="AY306" s="84">
        <f>(AX306*$E306*$F306*$G306*$L306*$AY$11)</f>
        <v>0</v>
      </c>
      <c r="AZ306" s="84"/>
      <c r="BA306" s="84">
        <f>(AZ306*$E306*$F306*$G306*$L306*$BA$11)</f>
        <v>0</v>
      </c>
      <c r="BB306" s="84"/>
      <c r="BC306" s="84">
        <f>(BB306*$E306*$F306*$G306*$L306*$BC$11)</f>
        <v>0</v>
      </c>
      <c r="BD306" s="84"/>
      <c r="BE306" s="85">
        <f>(BD306*$E306*$F306*$G306*$L306*$BE$11)</f>
        <v>0</v>
      </c>
      <c r="BF306" s="84"/>
      <c r="BG306" s="85">
        <f>(BF306*$E306*$F306*$G306*$L306*$BG$11)</f>
        <v>0</v>
      </c>
      <c r="BH306" s="84">
        <v>28</v>
      </c>
      <c r="BI306" s="84">
        <f>(BH306*$E306*$F306*$G306*$L306*$BI$11)</f>
        <v>1087207.7663999998</v>
      </c>
      <c r="BJ306" s="84">
        <v>121</v>
      </c>
      <c r="BK306" s="84">
        <f>(BJ306*$E306*$F306*$G306*$M306*$BK$11)</f>
        <v>5168119.7752799997</v>
      </c>
      <c r="BL306" s="84"/>
      <c r="BM306" s="84">
        <f>(BL306*$E306*$F306*$G306*$M306*$BM$11)</f>
        <v>0</v>
      </c>
      <c r="BN306" s="84"/>
      <c r="BO306" s="85">
        <f>(BN306*$E306*$F306*$G306*$M306*$BO$11)</f>
        <v>0</v>
      </c>
      <c r="BP306" s="84">
        <v>24</v>
      </c>
      <c r="BQ306" s="84">
        <f>(BP306*$E306*$F306*$G306*$M306*$BQ$11)</f>
        <v>931892.37119999994</v>
      </c>
      <c r="BR306" s="84">
        <v>54</v>
      </c>
      <c r="BS306" s="84">
        <f>(BR306*$E306*$F306*$G306*$M306*$BS$11)</f>
        <v>1887082.05168</v>
      </c>
      <c r="BT306" s="84">
        <v>35</v>
      </c>
      <c r="BU306" s="85">
        <f>(BT306*$E306*$F306*$G306*$M306*$BU$11)</f>
        <v>1630811.6495999999</v>
      </c>
      <c r="BV306" s="84">
        <v>31</v>
      </c>
      <c r="BW306" s="84">
        <f>(BV306*$E306*$F306*$G306*$M306*$BW$11)</f>
        <v>1444433.17536</v>
      </c>
      <c r="BX306" s="84"/>
      <c r="BY306" s="84">
        <f>(BX306*$E306*$F306*$G306*$L306*$BY$11)</f>
        <v>0</v>
      </c>
      <c r="BZ306" s="84">
        <v>7</v>
      </c>
      <c r="CA306" s="84">
        <f>(BZ306*$E306*$F306*$G306*$L306*$CA$11)</f>
        <v>226501.61799999999</v>
      </c>
      <c r="CB306" s="84"/>
      <c r="CC306" s="84">
        <f>(CB306*$E306*$F306*$G306*$L306*$CC$11)</f>
        <v>0</v>
      </c>
      <c r="CD306" s="84">
        <v>50</v>
      </c>
      <c r="CE306" s="84">
        <f>(CD306*$E306*$F306*$G306*$M306*$CE$11)</f>
        <v>1941442.44</v>
      </c>
      <c r="CF306" s="84"/>
      <c r="CG306" s="84"/>
      <c r="CH306" s="84">
        <v>3</v>
      </c>
      <c r="CI306" s="85">
        <f>(CH306*$E306*$F306*$G306*$L306*$CI$11)</f>
        <v>77657.6976</v>
      </c>
      <c r="CJ306" s="84">
        <v>15</v>
      </c>
      <c r="CK306" s="85">
        <f>(CJ306*$E306*$F306*$G306*$L306*$CK$11)</f>
        <v>388288.48800000001</v>
      </c>
      <c r="CL306" s="84">
        <v>20</v>
      </c>
      <c r="CM306" s="84">
        <f>(CL306*$E306*$F306*$G306*$L306*$CM$11)</f>
        <v>647147.48</v>
      </c>
      <c r="CN306" s="84">
        <v>80</v>
      </c>
      <c r="CO306" s="84">
        <f>(CN306*$E306*$F306*$G306*$L306*$CO$11)</f>
        <v>2588589.92</v>
      </c>
      <c r="CP306" s="84">
        <v>30</v>
      </c>
      <c r="CQ306" s="84">
        <f>(CP306*$E306*$F306*$G306*$L306*$CQ$11)</f>
        <v>970721.22</v>
      </c>
      <c r="CR306" s="84">
        <v>101</v>
      </c>
      <c r="CS306" s="84">
        <f>(CR306*$E306*$F306*$G306*$M306*$CS$11)</f>
        <v>3921713.7288000002</v>
      </c>
      <c r="CT306" s="84"/>
      <c r="CU306" s="84">
        <f>(CT306*$E306*$F306*$G306*$M306*$CU$11)</f>
        <v>0</v>
      </c>
      <c r="CV306" s="84">
        <v>50</v>
      </c>
      <c r="CW306" s="84">
        <f>(CV306*$E306*$F306*$G306*$M306*$CW$11)</f>
        <v>1941442.44</v>
      </c>
      <c r="CX306" s="90">
        <v>100</v>
      </c>
      <c r="CY306" s="84">
        <f>(CX306*$E306*$F306*$G306*$M306*$CY$11)</f>
        <v>3494596.392</v>
      </c>
      <c r="CZ306" s="84"/>
      <c r="DA306" s="84">
        <f t="shared" ref="DA306:DA309" si="899">(CZ306*$E306*$F306*$G306*$M306*DA$11)</f>
        <v>0</v>
      </c>
      <c r="DB306" s="84"/>
      <c r="DC306" s="84">
        <f>(DB306*$E306*$F306*$G306*$M306*$DC$11)</f>
        <v>0</v>
      </c>
      <c r="DD306" s="84">
        <v>3</v>
      </c>
      <c r="DE306" s="84">
        <f>(DD306*$E306*$F306*$G306*$M306*$DE$11)</f>
        <v>116486.54639999999</v>
      </c>
      <c r="DF306" s="84">
        <v>40</v>
      </c>
      <c r="DG306" s="84">
        <f>(DF306*$E306*$F306*$G306*$M306*$DG$11)</f>
        <v>1553153.952</v>
      </c>
      <c r="DH306" s="84"/>
      <c r="DI306" s="84">
        <f>(DH306*$E306*$F306*$G306*$N306*$DI$11)</f>
        <v>0</v>
      </c>
      <c r="DJ306" s="84">
        <v>5</v>
      </c>
      <c r="DK306" s="85">
        <f>(DJ306*$E306*$F306*$G306*$O306*$DK$11)</f>
        <v>296994.46850000002</v>
      </c>
      <c r="DL306" s="84"/>
      <c r="DM306" s="84"/>
      <c r="DN306" s="85">
        <f t="shared" si="852"/>
        <v>1420</v>
      </c>
      <c r="DO306" s="85">
        <f t="shared" si="853"/>
        <v>53098728.082919993</v>
      </c>
    </row>
    <row r="307" spans="1:119" s="161" customFormat="1" ht="30" customHeight="1" x14ac:dyDescent="0.25">
      <c r="A307" s="73"/>
      <c r="B307" s="157">
        <v>267</v>
      </c>
      <c r="C307" s="79" t="s">
        <v>688</v>
      </c>
      <c r="D307" s="123" t="s">
        <v>689</v>
      </c>
      <c r="E307" s="158">
        <v>25969</v>
      </c>
      <c r="F307" s="81">
        <v>0.53</v>
      </c>
      <c r="G307" s="76">
        <v>1</v>
      </c>
      <c r="H307" s="76"/>
      <c r="I307" s="76"/>
      <c r="J307" s="76"/>
      <c r="K307" s="51"/>
      <c r="L307" s="124">
        <v>1.4</v>
      </c>
      <c r="M307" s="124">
        <v>1.68</v>
      </c>
      <c r="N307" s="124">
        <v>2.23</v>
      </c>
      <c r="O307" s="124">
        <v>2.57</v>
      </c>
      <c r="P307" s="84">
        <v>26</v>
      </c>
      <c r="Q307" s="84">
        <f>(P307*$E307*$F307*$G307*$L307*$Q$11)</f>
        <v>551093.34279999998</v>
      </c>
      <c r="R307" s="84">
        <v>18</v>
      </c>
      <c r="S307" s="84">
        <f>(R307*$E307*$F307*$G307*$L307*$S$11)</f>
        <v>381526.16039999999</v>
      </c>
      <c r="T307" s="84">
        <v>90</v>
      </c>
      <c r="U307" s="84">
        <f>(T307*$E307*$F307*$G307*$L307*$U$11)</f>
        <v>2167762.2749999999</v>
      </c>
      <c r="V307" s="84"/>
      <c r="W307" s="85">
        <f>(V307*$E307*$F307*$G307*$L307*$W$11)</f>
        <v>0</v>
      </c>
      <c r="X307" s="84"/>
      <c r="Y307" s="84">
        <f>(X307*$E307*$F307*$G307*$L307*$Y$11)</f>
        <v>0</v>
      </c>
      <c r="Z307" s="84"/>
      <c r="AA307" s="84"/>
      <c r="AB307" s="84"/>
      <c r="AC307" s="84">
        <f>(AB307*$E307*$F307*$G307*$L307*$AC$11)</f>
        <v>0</v>
      </c>
      <c r="AD307" s="84"/>
      <c r="AE307" s="84"/>
      <c r="AF307" s="84"/>
      <c r="AG307" s="84">
        <f>(AF307*$E307*$F307*$G307*$L307*$AG$11)</f>
        <v>0</v>
      </c>
      <c r="AH307" s="84"/>
      <c r="AI307" s="84"/>
      <c r="AJ307" s="160">
        <v>3</v>
      </c>
      <c r="AK307" s="84">
        <f>(AJ307*$E307*$F307*$G307*$L307*$AK$11)</f>
        <v>63587.693399999996</v>
      </c>
      <c r="AL307" s="84">
        <v>983</v>
      </c>
      <c r="AM307" s="85">
        <f>(AL307*$E307*$F307*$G307*$L307*$AM$11)</f>
        <v>20835567.5374</v>
      </c>
      <c r="AN307" s="84">
        <v>11</v>
      </c>
      <c r="AO307" s="84">
        <f>(AN307*$E307*$F307*$G307*$L307*$AO$11)</f>
        <v>233154.87580000001</v>
      </c>
      <c r="AP307" s="84">
        <v>70</v>
      </c>
      <c r="AQ307" s="84">
        <f>(AP307*$E307*$F307*$G307*$M307*$AQ$11)</f>
        <v>1780455.4152000002</v>
      </c>
      <c r="AR307" s="90"/>
      <c r="AS307" s="84">
        <f>(AR307*$E307*$F307*$G307*$M307*$AS$11)</f>
        <v>0</v>
      </c>
      <c r="AT307" s="84">
        <v>4</v>
      </c>
      <c r="AU307" s="84">
        <f>(AT307*$E307*$F307*$G307*$M307*$AU$11)</f>
        <v>101740.30944000001</v>
      </c>
      <c r="AV307" s="84"/>
      <c r="AW307" s="84">
        <f>(AV307*$E307*$F307*$G307*$L307*$AW$11)</f>
        <v>0</v>
      </c>
      <c r="AX307" s="84">
        <v>0</v>
      </c>
      <c r="AY307" s="84">
        <f>(AX307*$E307*$F307*$G307*$L307*$AY$11)</f>
        <v>0</v>
      </c>
      <c r="AZ307" s="84"/>
      <c r="BA307" s="84">
        <f>(AZ307*$E307*$F307*$G307*$L307*$BA$11)</f>
        <v>0</v>
      </c>
      <c r="BB307" s="84"/>
      <c r="BC307" s="84">
        <f>(BB307*$E307*$F307*$G307*$L307*$BC$11)</f>
        <v>0</v>
      </c>
      <c r="BD307" s="84"/>
      <c r="BE307" s="85">
        <f>(BD307*$E307*$F307*$G307*$L307*$BE$11)</f>
        <v>0</v>
      </c>
      <c r="BF307" s="84"/>
      <c r="BG307" s="85">
        <f>(BF307*$E307*$F307*$G307*$L307*$BG$11)</f>
        <v>0</v>
      </c>
      <c r="BH307" s="84"/>
      <c r="BI307" s="84">
        <f>(BH307*$E307*$F307*$G307*$L307*$BI$11)</f>
        <v>0</v>
      </c>
      <c r="BJ307" s="84">
        <v>120</v>
      </c>
      <c r="BK307" s="84">
        <f>(BJ307*$E307*$F307*$G307*$M307*$BK$11)</f>
        <v>3052209.2832000004</v>
      </c>
      <c r="BL307" s="84">
        <v>42</v>
      </c>
      <c r="BM307" s="84">
        <f>(BL307*$E307*$F307*$G307*$M307*$BM$11)</f>
        <v>971157.49920000008</v>
      </c>
      <c r="BN307" s="84"/>
      <c r="BO307" s="85">
        <f>(BN307*$E307*$F307*$G307*$M307*$BO$11)</f>
        <v>0</v>
      </c>
      <c r="BP307" s="84">
        <v>10</v>
      </c>
      <c r="BQ307" s="84">
        <f>(BP307*$E307*$F307*$G307*$M307*$BQ$11)</f>
        <v>231227.97600000002</v>
      </c>
      <c r="BR307" s="84">
        <v>2</v>
      </c>
      <c r="BS307" s="84">
        <f>(BR307*$E307*$F307*$G307*$M307*$BS$11)</f>
        <v>41621.035680000001</v>
      </c>
      <c r="BT307" s="84">
        <v>55</v>
      </c>
      <c r="BU307" s="85">
        <f>(BT307*$E307*$F307*$G307*$M307*$BU$11)</f>
        <v>1526104.6416</v>
      </c>
      <c r="BV307" s="84">
        <v>31</v>
      </c>
      <c r="BW307" s="84">
        <f>(BV307*$E307*$F307*$G307*$M307*$BW$11)</f>
        <v>860168.07071999996</v>
      </c>
      <c r="BX307" s="84"/>
      <c r="BY307" s="84">
        <f>(BX307*$E307*$F307*$G307*$L307*$BY$11)</f>
        <v>0</v>
      </c>
      <c r="BZ307" s="84"/>
      <c r="CA307" s="84">
        <f>(BZ307*$E307*$F307*$G307*$L307*$CA$11)</f>
        <v>0</v>
      </c>
      <c r="CB307" s="84"/>
      <c r="CC307" s="84">
        <f>(CB307*$E307*$F307*$G307*$L307*$CC$11)</f>
        <v>0</v>
      </c>
      <c r="CD307" s="84">
        <v>54</v>
      </c>
      <c r="CE307" s="84">
        <f>(CD307*$E307*$F307*$G307*$M307*$CE$11)</f>
        <v>1248631.0704000001</v>
      </c>
      <c r="CF307" s="84"/>
      <c r="CG307" s="84"/>
      <c r="CH307" s="84"/>
      <c r="CI307" s="85">
        <f>(CH307*$E307*$F307*$G307*$L307*$CI$11)</f>
        <v>0</v>
      </c>
      <c r="CJ307" s="84">
        <v>81</v>
      </c>
      <c r="CK307" s="85">
        <f>(CJ307*$E307*$F307*$G307*$L307*$CK$11)</f>
        <v>1248631.0704000003</v>
      </c>
      <c r="CL307" s="84"/>
      <c r="CM307" s="84">
        <f>(CL307*$E307*$F307*$G307*$L307*$CM$11)</f>
        <v>0</v>
      </c>
      <c r="CN307" s="84">
        <v>12</v>
      </c>
      <c r="CO307" s="84">
        <f>(CN307*$E307*$F307*$G307*$L307*$CO$11)</f>
        <v>231227.97599999997</v>
      </c>
      <c r="CP307" s="84">
        <v>6</v>
      </c>
      <c r="CQ307" s="84">
        <f>(CP307*$E307*$F307*$G307*$L307*$CQ$11)</f>
        <v>115613.98799999998</v>
      </c>
      <c r="CR307" s="84">
        <v>77</v>
      </c>
      <c r="CS307" s="84">
        <f>(CR307*$E307*$F307*$G307*$M307*$CS$11)</f>
        <v>1780455.4152000002</v>
      </c>
      <c r="CT307" s="84"/>
      <c r="CU307" s="84">
        <f>(CT307*$E307*$F307*$G307*$M307*$CU$11)</f>
        <v>0</v>
      </c>
      <c r="CV307" s="84">
        <v>5</v>
      </c>
      <c r="CW307" s="84">
        <f>(CV307*$E307*$F307*$G307*$M307*$CW$11)</f>
        <v>115613.98800000001</v>
      </c>
      <c r="CX307" s="90">
        <v>15</v>
      </c>
      <c r="CY307" s="84">
        <f>(CX307*$E307*$F307*$G307*$M307*$CY$11)</f>
        <v>312157.76760000002</v>
      </c>
      <c r="CZ307" s="84"/>
      <c r="DA307" s="84">
        <f t="shared" si="899"/>
        <v>0</v>
      </c>
      <c r="DB307" s="84"/>
      <c r="DC307" s="84">
        <f>(DB307*$E307*$F307*$G307*$M307*$DC$11)</f>
        <v>0</v>
      </c>
      <c r="DD307" s="84"/>
      <c r="DE307" s="84">
        <f>(DD307*$E307*$F307*$G307*$M307*$DE$11)</f>
        <v>0</v>
      </c>
      <c r="DF307" s="84">
        <v>10</v>
      </c>
      <c r="DG307" s="84">
        <f>(DF307*$E307*$F307*$G307*$M307*$DG$11)</f>
        <v>231227.97600000002</v>
      </c>
      <c r="DH307" s="84">
        <v>10</v>
      </c>
      <c r="DI307" s="84">
        <f>(DH307*$E307*$F307*$G307*$N307*$DI$11)</f>
        <v>306927.61100000003</v>
      </c>
      <c r="DJ307" s="84"/>
      <c r="DK307" s="85">
        <f>(DJ307*$E307*$F307*$G307*$O307*$DK$11)</f>
        <v>0</v>
      </c>
      <c r="DL307" s="84"/>
      <c r="DM307" s="84"/>
      <c r="DN307" s="85">
        <f t="shared" si="852"/>
        <v>1735</v>
      </c>
      <c r="DO307" s="85">
        <f t="shared" si="853"/>
        <v>38387862.978440009</v>
      </c>
    </row>
    <row r="308" spans="1:119" s="161" customFormat="1" ht="36.75" customHeight="1" x14ac:dyDescent="0.3">
      <c r="A308" s="162"/>
      <c r="B308" s="157">
        <v>268</v>
      </c>
      <c r="C308" s="79" t="s">
        <v>690</v>
      </c>
      <c r="D308" s="123" t="s">
        <v>691</v>
      </c>
      <c r="E308" s="158">
        <v>25969</v>
      </c>
      <c r="F308" s="81">
        <v>4.07</v>
      </c>
      <c r="G308" s="76">
        <v>1</v>
      </c>
      <c r="H308" s="76"/>
      <c r="I308" s="76"/>
      <c r="J308" s="76"/>
      <c r="K308" s="51"/>
      <c r="L308" s="124">
        <v>1.4</v>
      </c>
      <c r="M308" s="124">
        <v>1.68</v>
      </c>
      <c r="N308" s="124">
        <v>2.23</v>
      </c>
      <c r="O308" s="124">
        <v>2.57</v>
      </c>
      <c r="P308" s="84">
        <v>1</v>
      </c>
      <c r="Q308" s="84">
        <f>(P308*$E308*$F308*$G308*$L308*$Q$11)</f>
        <v>162768.4982</v>
      </c>
      <c r="R308" s="84"/>
      <c r="S308" s="84">
        <f>(R308*$E308*$F308*$G308*$L308*$S$11)</f>
        <v>0</v>
      </c>
      <c r="T308" s="84">
        <v>3</v>
      </c>
      <c r="U308" s="84">
        <f>(T308*$E308*$F308*$G308*$L308*$U$11)</f>
        <v>554892.60750000004</v>
      </c>
      <c r="V308" s="84"/>
      <c r="W308" s="85">
        <f>(V308*$E308*$F308*$G308*$L308*$W$11)</f>
        <v>0</v>
      </c>
      <c r="X308" s="84"/>
      <c r="Y308" s="84">
        <f>(X308*$E308*$F308*$G308*$L308*$Y$11)</f>
        <v>0</v>
      </c>
      <c r="Z308" s="84"/>
      <c r="AA308" s="84"/>
      <c r="AB308" s="84"/>
      <c r="AC308" s="84">
        <f>(AB308*$E308*$F308*$G308*$L308*$AC$11)</f>
        <v>0</v>
      </c>
      <c r="AD308" s="84"/>
      <c r="AE308" s="84"/>
      <c r="AF308" s="84">
        <v>2</v>
      </c>
      <c r="AG308" s="84">
        <f>(AF308*$E308*$F308*$G308*$L308*$AG$11)</f>
        <v>325536.9964</v>
      </c>
      <c r="AH308" s="84"/>
      <c r="AI308" s="84"/>
      <c r="AJ308" s="160"/>
      <c r="AK308" s="84">
        <f>(AJ308*$E308*$F308*$G308*$L308*$AK$11)</f>
        <v>0</v>
      </c>
      <c r="AL308" s="84">
        <v>10</v>
      </c>
      <c r="AM308" s="85">
        <f>(AL308*$E308*$F308*$G308*$L308*$AM$11)</f>
        <v>1627684.9820000001</v>
      </c>
      <c r="AN308" s="84"/>
      <c r="AO308" s="84">
        <f>(AN308*$E308*$F308*$G308*$L308*$AO$11)</f>
        <v>0</v>
      </c>
      <c r="AP308" s="84"/>
      <c r="AQ308" s="84">
        <f>(AP308*$E308*$F308*$G308*$M308*$AQ$11)</f>
        <v>0</v>
      </c>
      <c r="AR308" s="90"/>
      <c r="AS308" s="84">
        <f>(AR308*$E308*$F308*$G308*$M308*$AS$11)</f>
        <v>0</v>
      </c>
      <c r="AT308" s="84"/>
      <c r="AU308" s="84">
        <f>(AT308*$E308*$F308*$G308*$M308*$AU$11)</f>
        <v>0</v>
      </c>
      <c r="AV308" s="84"/>
      <c r="AW308" s="84">
        <f>(AV308*$E308*$F308*$G308*$L308*$AW$11)</f>
        <v>0</v>
      </c>
      <c r="AX308" s="84">
        <v>0</v>
      </c>
      <c r="AY308" s="84">
        <f>(AX308*$E308*$F308*$G308*$L308*$AY$11)</f>
        <v>0</v>
      </c>
      <c r="AZ308" s="84"/>
      <c r="BA308" s="84">
        <f>(AZ308*$E308*$F308*$G308*$L308*$BA$11)</f>
        <v>0</v>
      </c>
      <c r="BB308" s="84"/>
      <c r="BC308" s="84">
        <f>(BB308*$E308*$F308*$G308*$L308*$BC$11)</f>
        <v>0</v>
      </c>
      <c r="BD308" s="84"/>
      <c r="BE308" s="85">
        <f>(BD308*$E308*$F308*$G308*$L308*$BE$11)</f>
        <v>0</v>
      </c>
      <c r="BF308" s="84"/>
      <c r="BG308" s="85">
        <f>(BF308*$E308*$F308*$G308*$L308*$BG$11)</f>
        <v>0</v>
      </c>
      <c r="BH308" s="84"/>
      <c r="BI308" s="84">
        <f>(BH308*$E308*$F308*$G308*$L308*$BI$11)</f>
        <v>0</v>
      </c>
      <c r="BJ308" s="84">
        <v>1</v>
      </c>
      <c r="BK308" s="84">
        <f>(BJ308*$E308*$F308*$G308*$M308*$BK$11)</f>
        <v>195322.19784000004</v>
      </c>
      <c r="BL308" s="84"/>
      <c r="BM308" s="84">
        <f>(BL308*$E308*$F308*$G308*$M308*$BM$11)</f>
        <v>0</v>
      </c>
      <c r="BN308" s="84"/>
      <c r="BO308" s="85">
        <f>(BN308*$E308*$F308*$G308*$M308*$BO$11)</f>
        <v>0</v>
      </c>
      <c r="BP308" s="84"/>
      <c r="BQ308" s="84">
        <f>(BP308*$E308*$F308*$G308*$M308*$BQ$11)</f>
        <v>0</v>
      </c>
      <c r="BR308" s="84"/>
      <c r="BS308" s="84">
        <f>(BR308*$E308*$F308*$G308*$M308*$BS$11)</f>
        <v>0</v>
      </c>
      <c r="BT308" s="84"/>
      <c r="BU308" s="85">
        <f>(BT308*$E308*$F308*$G308*$M308*$BU$11)</f>
        <v>0</v>
      </c>
      <c r="BV308" s="84"/>
      <c r="BW308" s="84">
        <f>(BV308*$E308*$F308*$G308*$M308*$BW$11)</f>
        <v>0</v>
      </c>
      <c r="BX308" s="84"/>
      <c r="BY308" s="84">
        <f>(BX308*$E308*$F308*$G308*$L308*$BY$11)</f>
        <v>0</v>
      </c>
      <c r="BZ308" s="84"/>
      <c r="CA308" s="84">
        <f>(BZ308*$E308*$F308*$G308*$L308*$CA$11)</f>
        <v>0</v>
      </c>
      <c r="CB308" s="84"/>
      <c r="CC308" s="84">
        <f>(CB308*$E308*$F308*$G308*$L308*$CC$11)</f>
        <v>0</v>
      </c>
      <c r="CD308" s="103"/>
      <c r="CE308" s="84">
        <f>(CD308*$E308*$F308*$G308*$M308*$CE$11)</f>
        <v>0</v>
      </c>
      <c r="CF308" s="84"/>
      <c r="CG308" s="84"/>
      <c r="CH308" s="84"/>
      <c r="CI308" s="85">
        <f>(CH308*$E308*$F308*$G308*$L308*$CI$11)</f>
        <v>0</v>
      </c>
      <c r="CJ308" s="84"/>
      <c r="CK308" s="85">
        <f>(CJ308*$E308*$F308*$G308*$L308*$CK$11)</f>
        <v>0</v>
      </c>
      <c r="CL308" s="84"/>
      <c r="CM308" s="84">
        <f>(CL308*$E308*$F308*$G308*$L308*$CM$11)</f>
        <v>0</v>
      </c>
      <c r="CN308" s="84"/>
      <c r="CO308" s="84">
        <f>(CN308*$E308*$F308*$G308*$L308*$CO$11)</f>
        <v>0</v>
      </c>
      <c r="CP308" s="84"/>
      <c r="CQ308" s="84">
        <f>(CP308*$E308*$F308*$G308*$L308*$CQ$11)</f>
        <v>0</v>
      </c>
      <c r="CR308" s="84"/>
      <c r="CS308" s="84">
        <f>(CR308*$E308*$F308*$G308*$M308*$CS$11)</f>
        <v>0</v>
      </c>
      <c r="CT308" s="84"/>
      <c r="CU308" s="84">
        <f>(CT308*$E308*$F308*$G308*$M308*$CU$11)</f>
        <v>0</v>
      </c>
      <c r="CV308" s="84"/>
      <c r="CW308" s="84">
        <f>(CV308*$E308*$F308*$G308*$M308*$CW$11)</f>
        <v>0</v>
      </c>
      <c r="CX308" s="90"/>
      <c r="CY308" s="84">
        <f>(CX308*$E308*$F308*$G308*$M308*$CY$11)</f>
        <v>0</v>
      </c>
      <c r="CZ308" s="84"/>
      <c r="DA308" s="84">
        <f t="shared" si="899"/>
        <v>0</v>
      </c>
      <c r="DB308" s="84"/>
      <c r="DC308" s="84">
        <f>(DB308*$E308*$F308*$G308*$M308*$DC$11)</f>
        <v>0</v>
      </c>
      <c r="DD308" s="84"/>
      <c r="DE308" s="84">
        <f>(DD308*$E308*$F308*$G308*$M308*$DE$11)</f>
        <v>0</v>
      </c>
      <c r="DF308" s="84"/>
      <c r="DG308" s="84">
        <f>(DF308*$E308*$F308*$G308*$M308*$DG$11)</f>
        <v>0</v>
      </c>
      <c r="DH308" s="84"/>
      <c r="DI308" s="84">
        <f>(DH308*$E308*$F308*$G308*$N308*$DI$11)</f>
        <v>0</v>
      </c>
      <c r="DJ308" s="84"/>
      <c r="DK308" s="85">
        <f>(DJ308*$E308*$F308*$G308*$O308*$DK$11)</f>
        <v>0</v>
      </c>
      <c r="DL308" s="84"/>
      <c r="DM308" s="84"/>
      <c r="DN308" s="85">
        <f t="shared" si="852"/>
        <v>17</v>
      </c>
      <c r="DO308" s="85">
        <f t="shared" si="853"/>
        <v>2866205.2819400001</v>
      </c>
    </row>
    <row r="309" spans="1:119" s="161" customFormat="1" ht="45" customHeight="1" x14ac:dyDescent="0.25">
      <c r="A309" s="73"/>
      <c r="B309" s="157">
        <v>269</v>
      </c>
      <c r="C309" s="79" t="s">
        <v>692</v>
      </c>
      <c r="D309" s="123" t="s">
        <v>693</v>
      </c>
      <c r="E309" s="158">
        <v>25969</v>
      </c>
      <c r="F309" s="124">
        <v>1</v>
      </c>
      <c r="G309" s="76">
        <v>1</v>
      </c>
      <c r="H309" s="76"/>
      <c r="I309" s="76"/>
      <c r="J309" s="76"/>
      <c r="K309" s="51"/>
      <c r="L309" s="124">
        <v>1.4</v>
      </c>
      <c r="M309" s="124">
        <v>1.68</v>
      </c>
      <c r="N309" s="124">
        <v>2.23</v>
      </c>
      <c r="O309" s="124">
        <v>2.57</v>
      </c>
      <c r="P309" s="84">
        <v>32</v>
      </c>
      <c r="Q309" s="84">
        <f>(P309*$E309*$F309*$G309*$L309*$Q$11)</f>
        <v>1279752.32</v>
      </c>
      <c r="R309" s="84"/>
      <c r="S309" s="84">
        <f>(R309*$E309*$F309*$G309*$L309*$S$11)</f>
        <v>0</v>
      </c>
      <c r="T309" s="84"/>
      <c r="U309" s="84">
        <f>(T309*$E309*$F309*$G309*$L309*$U$11)</f>
        <v>0</v>
      </c>
      <c r="V309" s="84"/>
      <c r="W309" s="85">
        <f>(V309*$E309*$F309*$G309*$L309*$W$11)</f>
        <v>0</v>
      </c>
      <c r="X309" s="97">
        <v>87</v>
      </c>
      <c r="Y309" s="84">
        <f>(X309*$E309*$F309*$G309*$L309*$Y$11)</f>
        <v>4428233.879999999</v>
      </c>
      <c r="Z309" s="84"/>
      <c r="AA309" s="84"/>
      <c r="AB309" s="84"/>
      <c r="AC309" s="84">
        <f>(AB309*$E309*$F309*$G309*$L309*$AC$11)</f>
        <v>0</v>
      </c>
      <c r="AD309" s="84"/>
      <c r="AE309" s="84"/>
      <c r="AF309" s="84">
        <v>50</v>
      </c>
      <c r="AG309" s="84">
        <f>(AF309*$E309*$F309*$G309*$L309*$AG$11)</f>
        <v>1999613.0000000002</v>
      </c>
      <c r="AH309" s="84"/>
      <c r="AI309" s="84"/>
      <c r="AJ309" s="142">
        <f>10+23</f>
        <v>33</v>
      </c>
      <c r="AK309" s="84">
        <f>(AJ309*$E309*$F309*$G309*$L309*$AK$11)</f>
        <v>1319744.5799999998</v>
      </c>
      <c r="AL309" s="84"/>
      <c r="AM309" s="85">
        <f>(AL309*$E309*$F309*$G309*$L309*$AM$11)</f>
        <v>0</v>
      </c>
      <c r="AN309" s="84">
        <v>144</v>
      </c>
      <c r="AO309" s="84">
        <f>(AN309*$E309*$F309*$G309*$L309*$AO$11)</f>
        <v>5758885.4399999995</v>
      </c>
      <c r="AP309" s="84"/>
      <c r="AQ309" s="84">
        <f>(AP309*$E309*$F309*$G309*$M309*$AQ$11)</f>
        <v>0</v>
      </c>
      <c r="AR309" s="90"/>
      <c r="AS309" s="84">
        <f>(AR309*$E309*$F309*$G309*$M309*$AS$11)</f>
        <v>0</v>
      </c>
      <c r="AT309" s="84"/>
      <c r="AU309" s="84">
        <f>(AT309*$E309*$F309*$G309*$M309*$AU$11)</f>
        <v>0</v>
      </c>
      <c r="AV309" s="84"/>
      <c r="AW309" s="84">
        <f>(AV309*$E309*$F309*$G309*$L309*$AW$11)</f>
        <v>0</v>
      </c>
      <c r="AX309" s="84">
        <v>0</v>
      </c>
      <c r="AY309" s="84">
        <f>(AX309*$E309*$F309*$G309*$L309*$AY$11)</f>
        <v>0</v>
      </c>
      <c r="AZ309" s="84"/>
      <c r="BA309" s="84">
        <f>(AZ309*$E309*$F309*$G309*$L309*$BA$11)</f>
        <v>0</v>
      </c>
      <c r="BB309" s="84"/>
      <c r="BC309" s="84">
        <f>(BB309*$E309*$F309*$G309*$L309*$BC$11)</f>
        <v>0</v>
      </c>
      <c r="BD309" s="84"/>
      <c r="BE309" s="85">
        <f>(BD309*$E309*$F309*$G309*$L309*$BE$11)</f>
        <v>0</v>
      </c>
      <c r="BF309" s="84"/>
      <c r="BG309" s="85">
        <f>(BF309*$E309*$F309*$G309*$L309*$BG$11)</f>
        <v>0</v>
      </c>
      <c r="BH309" s="84"/>
      <c r="BI309" s="84">
        <f>(BH309*$E309*$F309*$G309*$L309*$BI$11)</f>
        <v>0</v>
      </c>
      <c r="BJ309" s="84">
        <v>90</v>
      </c>
      <c r="BK309" s="84">
        <f>(BJ309*$E309*$F309*$G309*$M309*$BK$11)</f>
        <v>4319164.08</v>
      </c>
      <c r="BL309" s="84"/>
      <c r="BM309" s="84">
        <f>(BL309*$E309*$F309*$G309*$M309*$BM$11)</f>
        <v>0</v>
      </c>
      <c r="BN309" s="84"/>
      <c r="BO309" s="85">
        <f>(BN309*$E309*$F309*$G309*$M309*$BO$11)</f>
        <v>0</v>
      </c>
      <c r="BP309" s="84"/>
      <c r="BQ309" s="84">
        <f>(BP309*$E309*$F309*$G309*$M309*$BQ$11)</f>
        <v>0</v>
      </c>
      <c r="BR309" s="84">
        <v>18</v>
      </c>
      <c r="BS309" s="84">
        <f>(BR309*$E309*$F309*$G309*$M309*$BS$11)</f>
        <v>706772.304</v>
      </c>
      <c r="BT309" s="84"/>
      <c r="BU309" s="85">
        <f>(BT309*$E309*$F309*$G309*$M309*$BU$11)</f>
        <v>0</v>
      </c>
      <c r="BV309" s="84"/>
      <c r="BW309" s="84">
        <f>(BV309*$E309*$F309*$G309*$M309*$BW$11)</f>
        <v>0</v>
      </c>
      <c r="BX309" s="84"/>
      <c r="BY309" s="84">
        <f>(BX309*$E309*$F309*$G309*$L309*$BY$11)</f>
        <v>0</v>
      </c>
      <c r="BZ309" s="84"/>
      <c r="CA309" s="84">
        <f>(BZ309*$E309*$F309*$G309*$L309*$CA$11)</f>
        <v>0</v>
      </c>
      <c r="CB309" s="84"/>
      <c r="CC309" s="84">
        <f>(CB309*$E309*$F309*$G309*$L309*$CC$11)</f>
        <v>0</v>
      </c>
      <c r="CD309" s="84">
        <v>12</v>
      </c>
      <c r="CE309" s="84">
        <f>(CD309*$E309*$F309*$G309*$M309*$CE$11)</f>
        <v>523535.04</v>
      </c>
      <c r="CF309" s="84"/>
      <c r="CG309" s="84"/>
      <c r="CH309" s="84"/>
      <c r="CI309" s="85">
        <f>(CH309*$E309*$F309*$G309*$L309*$CI$11)</f>
        <v>0</v>
      </c>
      <c r="CJ309" s="84"/>
      <c r="CK309" s="85">
        <f>(CJ309*$E309*$F309*$G309*$L309*$CK$11)</f>
        <v>0</v>
      </c>
      <c r="CL309" s="84"/>
      <c r="CM309" s="84">
        <f>(CL309*$E309*$F309*$G309*$L309*$CM$11)</f>
        <v>0</v>
      </c>
      <c r="CN309" s="84"/>
      <c r="CO309" s="84">
        <f>(CN309*$E309*$F309*$G309*$L309*$CO$11)</f>
        <v>0</v>
      </c>
      <c r="CP309" s="84"/>
      <c r="CQ309" s="84">
        <f>(CP309*$E309*$F309*$G309*$L309*$CQ$11)</f>
        <v>0</v>
      </c>
      <c r="CR309" s="84">
        <v>6</v>
      </c>
      <c r="CS309" s="84">
        <f>(CR309*$E309*$F309*$G309*$M309*$CS$11)</f>
        <v>261767.52</v>
      </c>
      <c r="CT309" s="84"/>
      <c r="CU309" s="84">
        <f>(CT309*$E309*$F309*$G309*$M309*$CU$11)</f>
        <v>0</v>
      </c>
      <c r="CV309" s="84"/>
      <c r="CW309" s="84">
        <f>(CV309*$E309*$F309*$G309*$M309*$CW$11)</f>
        <v>0</v>
      </c>
      <c r="CX309" s="90"/>
      <c r="CY309" s="84">
        <f>(CX309*$E309*$F309*$G309*$M309*$CY$11)</f>
        <v>0</v>
      </c>
      <c r="CZ309" s="84"/>
      <c r="DA309" s="84">
        <f t="shared" si="899"/>
        <v>0</v>
      </c>
      <c r="DB309" s="84"/>
      <c r="DC309" s="84">
        <f>(DB309*$E309*$F309*$G309*$M309*$DC$11)</f>
        <v>0</v>
      </c>
      <c r="DD309" s="84"/>
      <c r="DE309" s="84">
        <f>(DD309*$E309*$F309*$G309*$M309*$DE$11)</f>
        <v>0</v>
      </c>
      <c r="DF309" s="84"/>
      <c r="DG309" s="84">
        <f>(DF309*$E309*$F309*$G309*$M309*$DG$11)</f>
        <v>0</v>
      </c>
      <c r="DH309" s="84"/>
      <c r="DI309" s="84">
        <f>(DH309*$E309*$F309*$G309*$N309*$DI$11)</f>
        <v>0</v>
      </c>
      <c r="DJ309" s="84"/>
      <c r="DK309" s="85">
        <f>(DJ309*$E309*$F309*$G309*$O309*$DK$11)</f>
        <v>0</v>
      </c>
      <c r="DL309" s="84"/>
      <c r="DM309" s="84"/>
      <c r="DN309" s="85">
        <f t="shared" si="852"/>
        <v>472</v>
      </c>
      <c r="DO309" s="85">
        <f t="shared" si="853"/>
        <v>20597468.163999997</v>
      </c>
    </row>
    <row r="310" spans="1:119" ht="15.75" customHeight="1" x14ac:dyDescent="0.25">
      <c r="A310" s="196">
        <v>28</v>
      </c>
      <c r="B310" s="219"/>
      <c r="C310" s="220"/>
      <c r="D310" s="221" t="s">
        <v>694</v>
      </c>
      <c r="E310" s="222">
        <v>25969</v>
      </c>
      <c r="F310" s="223">
        <v>2.09</v>
      </c>
      <c r="G310" s="207"/>
      <c r="H310" s="76"/>
      <c r="I310" s="76"/>
      <c r="J310" s="76"/>
      <c r="K310" s="208"/>
      <c r="L310" s="224">
        <v>1.4</v>
      </c>
      <c r="M310" s="224">
        <v>1.68</v>
      </c>
      <c r="N310" s="224">
        <v>2.23</v>
      </c>
      <c r="O310" s="224">
        <v>2.57</v>
      </c>
      <c r="P310" s="206">
        <f t="shared" ref="P310:CA310" si="900">SUM(P311:P315)</f>
        <v>335</v>
      </c>
      <c r="Q310" s="206">
        <f t="shared" si="900"/>
        <v>28465836.249200001</v>
      </c>
      <c r="R310" s="206">
        <f t="shared" si="900"/>
        <v>17</v>
      </c>
      <c r="S310" s="206">
        <f t="shared" si="900"/>
        <v>1245649.8292</v>
      </c>
      <c r="T310" s="206">
        <f t="shared" si="900"/>
        <v>58</v>
      </c>
      <c r="U310" s="206">
        <f t="shared" si="900"/>
        <v>5487919.7002000008</v>
      </c>
      <c r="V310" s="206">
        <f t="shared" si="900"/>
        <v>1</v>
      </c>
      <c r="W310" s="206">
        <f t="shared" si="900"/>
        <v>93072.895999999993</v>
      </c>
      <c r="X310" s="206">
        <f t="shared" si="900"/>
        <v>75</v>
      </c>
      <c r="Y310" s="206">
        <f t="shared" si="900"/>
        <v>8489411.5263999999</v>
      </c>
      <c r="Z310" s="206">
        <f t="shared" si="900"/>
        <v>0</v>
      </c>
      <c r="AA310" s="206">
        <f t="shared" si="900"/>
        <v>0</v>
      </c>
      <c r="AB310" s="206">
        <f t="shared" si="900"/>
        <v>0</v>
      </c>
      <c r="AC310" s="206">
        <f t="shared" si="900"/>
        <v>0</v>
      </c>
      <c r="AD310" s="206">
        <f t="shared" si="900"/>
        <v>0</v>
      </c>
      <c r="AE310" s="206">
        <f t="shared" si="900"/>
        <v>0</v>
      </c>
      <c r="AF310" s="206">
        <f t="shared" si="900"/>
        <v>0</v>
      </c>
      <c r="AG310" s="206">
        <f t="shared" si="900"/>
        <v>0</v>
      </c>
      <c r="AH310" s="206">
        <f t="shared" si="900"/>
        <v>0</v>
      </c>
      <c r="AI310" s="206">
        <f t="shared" si="900"/>
        <v>0</v>
      </c>
      <c r="AJ310" s="206">
        <f t="shared" si="900"/>
        <v>0</v>
      </c>
      <c r="AK310" s="206">
        <f t="shared" si="900"/>
        <v>0</v>
      </c>
      <c r="AL310" s="206">
        <f t="shared" si="900"/>
        <v>11</v>
      </c>
      <c r="AM310" s="206">
        <f t="shared" si="900"/>
        <v>820641.17520000006</v>
      </c>
      <c r="AN310" s="206">
        <f t="shared" si="900"/>
        <v>8</v>
      </c>
      <c r="AO310" s="206">
        <f t="shared" si="900"/>
        <v>593285.17709999997</v>
      </c>
      <c r="AP310" s="206">
        <f t="shared" si="900"/>
        <v>95</v>
      </c>
      <c r="AQ310" s="206">
        <f t="shared" si="900"/>
        <v>8592715.1696400009</v>
      </c>
      <c r="AR310" s="206">
        <f t="shared" si="900"/>
        <v>7</v>
      </c>
      <c r="AS310" s="206">
        <f t="shared" si="900"/>
        <v>930321.76607999997</v>
      </c>
      <c r="AT310" s="206">
        <f t="shared" si="900"/>
        <v>0</v>
      </c>
      <c r="AU310" s="206">
        <f t="shared" si="900"/>
        <v>0</v>
      </c>
      <c r="AV310" s="206">
        <f t="shared" si="900"/>
        <v>0</v>
      </c>
      <c r="AW310" s="206">
        <f t="shared" si="900"/>
        <v>0</v>
      </c>
      <c r="AX310" s="206">
        <f t="shared" si="900"/>
        <v>0</v>
      </c>
      <c r="AY310" s="206">
        <f t="shared" si="900"/>
        <v>0</v>
      </c>
      <c r="AZ310" s="206">
        <f t="shared" si="900"/>
        <v>0</v>
      </c>
      <c r="BA310" s="206">
        <f t="shared" si="900"/>
        <v>0</v>
      </c>
      <c r="BB310" s="206">
        <f t="shared" si="900"/>
        <v>0</v>
      </c>
      <c r="BC310" s="206">
        <f t="shared" si="900"/>
        <v>0</v>
      </c>
      <c r="BD310" s="206">
        <f t="shared" si="900"/>
        <v>0</v>
      </c>
      <c r="BE310" s="206">
        <f t="shared" si="900"/>
        <v>0</v>
      </c>
      <c r="BF310" s="206">
        <f t="shared" si="900"/>
        <v>0</v>
      </c>
      <c r="BG310" s="206">
        <f t="shared" si="900"/>
        <v>0</v>
      </c>
      <c r="BH310" s="206">
        <f t="shared" si="900"/>
        <v>24</v>
      </c>
      <c r="BI310" s="206">
        <f t="shared" si="900"/>
        <v>1877963.8163999999</v>
      </c>
      <c r="BJ310" s="206">
        <f t="shared" si="900"/>
        <v>41</v>
      </c>
      <c r="BK310" s="206">
        <f t="shared" si="900"/>
        <v>3774229.5452399999</v>
      </c>
      <c r="BL310" s="206">
        <f t="shared" si="900"/>
        <v>0</v>
      </c>
      <c r="BM310" s="206">
        <f t="shared" si="900"/>
        <v>0</v>
      </c>
      <c r="BN310" s="206">
        <f t="shared" si="900"/>
        <v>0</v>
      </c>
      <c r="BO310" s="206">
        <f t="shared" si="900"/>
        <v>0</v>
      </c>
      <c r="BP310" s="206">
        <f t="shared" si="900"/>
        <v>4</v>
      </c>
      <c r="BQ310" s="206">
        <f t="shared" si="900"/>
        <v>268747.98720000003</v>
      </c>
      <c r="BR310" s="206">
        <f t="shared" si="900"/>
        <v>0</v>
      </c>
      <c r="BS310" s="206">
        <f t="shared" si="900"/>
        <v>0</v>
      </c>
      <c r="BT310" s="206">
        <f t="shared" si="900"/>
        <v>8</v>
      </c>
      <c r="BU310" s="206">
        <f t="shared" si="900"/>
        <v>796296.79583999992</v>
      </c>
      <c r="BV310" s="206">
        <f t="shared" si="900"/>
        <v>19</v>
      </c>
      <c r="BW310" s="206">
        <f t="shared" si="900"/>
        <v>1862214.1372799999</v>
      </c>
      <c r="BX310" s="206">
        <f t="shared" si="900"/>
        <v>0</v>
      </c>
      <c r="BY310" s="206">
        <f t="shared" si="900"/>
        <v>0</v>
      </c>
      <c r="BZ310" s="206">
        <f t="shared" si="900"/>
        <v>0</v>
      </c>
      <c r="CA310" s="206">
        <f t="shared" si="900"/>
        <v>0</v>
      </c>
      <c r="CB310" s="206">
        <f t="shared" ref="CB310:DM310" si="901">SUM(CB311:CB315)</f>
        <v>0</v>
      </c>
      <c r="CC310" s="206">
        <f t="shared" si="901"/>
        <v>0</v>
      </c>
      <c r="CD310" s="206">
        <f t="shared" si="901"/>
        <v>26</v>
      </c>
      <c r="CE310" s="206">
        <f t="shared" si="901"/>
        <v>1912648.0128000001</v>
      </c>
      <c r="CF310" s="206">
        <f t="shared" si="901"/>
        <v>0</v>
      </c>
      <c r="CG310" s="206">
        <f t="shared" si="901"/>
        <v>0</v>
      </c>
      <c r="CH310" s="206">
        <f t="shared" si="901"/>
        <v>0</v>
      </c>
      <c r="CI310" s="206">
        <f t="shared" si="901"/>
        <v>0</v>
      </c>
      <c r="CJ310" s="206">
        <f t="shared" si="901"/>
        <v>0</v>
      </c>
      <c r="CK310" s="206">
        <f t="shared" si="901"/>
        <v>0</v>
      </c>
      <c r="CL310" s="206">
        <f t="shared" si="901"/>
        <v>0</v>
      </c>
      <c r="CM310" s="206">
        <f t="shared" si="901"/>
        <v>0</v>
      </c>
      <c r="CN310" s="206">
        <f t="shared" si="901"/>
        <v>10</v>
      </c>
      <c r="CO310" s="206">
        <f t="shared" si="901"/>
        <v>664962.21399999992</v>
      </c>
      <c r="CP310" s="206">
        <f t="shared" si="901"/>
        <v>2</v>
      </c>
      <c r="CQ310" s="206">
        <f t="shared" si="901"/>
        <v>139609.34399999998</v>
      </c>
      <c r="CR310" s="206">
        <f t="shared" si="901"/>
        <v>33</v>
      </c>
      <c r="CS310" s="206">
        <f t="shared" si="901"/>
        <v>2707766.8547999994</v>
      </c>
      <c r="CT310" s="206">
        <f t="shared" si="901"/>
        <v>2</v>
      </c>
      <c r="CU310" s="206">
        <f t="shared" si="901"/>
        <v>134373.99360000002</v>
      </c>
      <c r="CV310" s="206">
        <f t="shared" si="901"/>
        <v>0</v>
      </c>
      <c r="CW310" s="206">
        <f t="shared" si="901"/>
        <v>0</v>
      </c>
      <c r="CX310" s="206">
        <f t="shared" si="901"/>
        <v>0</v>
      </c>
      <c r="CY310" s="206">
        <f t="shared" si="901"/>
        <v>0</v>
      </c>
      <c r="CZ310" s="206">
        <f t="shared" si="901"/>
        <v>0</v>
      </c>
      <c r="DA310" s="206">
        <f t="shared" si="901"/>
        <v>0</v>
      </c>
      <c r="DB310" s="206">
        <f t="shared" si="901"/>
        <v>0</v>
      </c>
      <c r="DC310" s="206">
        <f t="shared" si="901"/>
        <v>0</v>
      </c>
      <c r="DD310" s="206">
        <f t="shared" si="901"/>
        <v>0</v>
      </c>
      <c r="DE310" s="206">
        <f t="shared" si="901"/>
        <v>0</v>
      </c>
      <c r="DF310" s="206">
        <f t="shared" si="901"/>
        <v>2</v>
      </c>
      <c r="DG310" s="206">
        <f t="shared" si="901"/>
        <v>150952.60320000001</v>
      </c>
      <c r="DH310" s="206">
        <f t="shared" si="901"/>
        <v>0</v>
      </c>
      <c r="DI310" s="206">
        <f t="shared" si="901"/>
        <v>0</v>
      </c>
      <c r="DJ310" s="206">
        <f t="shared" si="901"/>
        <v>2</v>
      </c>
      <c r="DK310" s="206">
        <f t="shared" si="901"/>
        <v>225916.01704999999</v>
      </c>
      <c r="DL310" s="206">
        <f t="shared" si="901"/>
        <v>0</v>
      </c>
      <c r="DM310" s="206">
        <f t="shared" si="901"/>
        <v>0</v>
      </c>
      <c r="DN310" s="206">
        <f>SUM(DN311:DN315)</f>
        <v>780</v>
      </c>
      <c r="DO310" s="206">
        <f t="shared" ref="DO310" si="902">SUM(DO311:DO315)</f>
        <v>69234534.810430005</v>
      </c>
    </row>
    <row r="311" spans="1:119" ht="30" x14ac:dyDescent="0.25">
      <c r="A311" s="73"/>
      <c r="B311" s="78">
        <v>270</v>
      </c>
      <c r="C311" s="79" t="s">
        <v>695</v>
      </c>
      <c r="D311" s="109" t="s">
        <v>696</v>
      </c>
      <c r="E311" s="74">
        <v>25969</v>
      </c>
      <c r="F311" s="81">
        <v>2.0499999999999998</v>
      </c>
      <c r="G311" s="141">
        <v>0.9</v>
      </c>
      <c r="H311" s="140"/>
      <c r="I311" s="140"/>
      <c r="J311" s="140"/>
      <c r="K311" s="51"/>
      <c r="L311" s="82">
        <v>1.4</v>
      </c>
      <c r="M311" s="82">
        <v>1.68</v>
      </c>
      <c r="N311" s="82">
        <v>2.23</v>
      </c>
      <c r="O311" s="83">
        <v>2.57</v>
      </c>
      <c r="P311" s="84">
        <v>60</v>
      </c>
      <c r="Q311" s="84">
        <f>(P311*$E311*$F311*$G311*$L311*$Q$11)</f>
        <v>4427143.182</v>
      </c>
      <c r="R311" s="84"/>
      <c r="S311" s="84">
        <f>(R311*$E311*$F311*$G311*$L311*$S$11)</f>
        <v>0</v>
      </c>
      <c r="T311" s="84">
        <v>4</v>
      </c>
      <c r="U311" s="84">
        <f>(T311*$E311*$F311*$G311*$L311*$U$11)</f>
        <v>335389.63500000001</v>
      </c>
      <c r="V311" s="84"/>
      <c r="W311" s="85">
        <f>(V311*$E311*$F311*$G311*$L311*$W$11)</f>
        <v>0</v>
      </c>
      <c r="X311" s="84"/>
      <c r="Y311" s="84">
        <f>(X311*$E311*$F311*$G311*$L311*$Y$11)</f>
        <v>0</v>
      </c>
      <c r="Z311" s="84"/>
      <c r="AA311" s="84"/>
      <c r="AB311" s="84"/>
      <c r="AC311" s="84">
        <f>(AB311*$E311*$F311*$G311*$L311*$AC$11)</f>
        <v>0</v>
      </c>
      <c r="AD311" s="84"/>
      <c r="AE311" s="84"/>
      <c r="AF311" s="84"/>
      <c r="AG311" s="84">
        <f>(AF311*$E311*$F311*$G311*$L311*$AG$11)</f>
        <v>0</v>
      </c>
      <c r="AH311" s="84"/>
      <c r="AI311" s="84"/>
      <c r="AJ311" s="86"/>
      <c r="AK311" s="84">
        <f>(AJ311*$E311*$F311*$G311*$L311*$AK$11)</f>
        <v>0</v>
      </c>
      <c r="AL311" s="84">
        <v>8</v>
      </c>
      <c r="AM311" s="85">
        <f>(AL311*$E311*$F311*$G311*$L311*$AM$11)</f>
        <v>590285.75760000001</v>
      </c>
      <c r="AN311" s="84">
        <v>7</v>
      </c>
      <c r="AO311" s="84">
        <f>(AN311*$E311*$F311*$G311*$L311*$AO$11)</f>
        <v>516500.03789999994</v>
      </c>
      <c r="AP311" s="84">
        <v>15</v>
      </c>
      <c r="AQ311" s="84">
        <f>(AP311*$E311*$F311*$G311*$M311*$AQ$11)</f>
        <v>1328142.9546000001</v>
      </c>
      <c r="AR311" s="90"/>
      <c r="AS311" s="84">
        <f>(AR311*$E311*$F311*$G311*$M311*$AS$11)</f>
        <v>0</v>
      </c>
      <c r="AT311" s="84"/>
      <c r="AU311" s="89">
        <f>(AT311*$E311*$F311*$G311*$M311*$AU$11)</f>
        <v>0</v>
      </c>
      <c r="AV311" s="84"/>
      <c r="AW311" s="84">
        <f>(AV311*$E311*$F311*$G311*$L311*$AW$11)</f>
        <v>0</v>
      </c>
      <c r="AX311" s="84"/>
      <c r="AY311" s="84">
        <f>(AX311*$E311*$F311*$G311*$L311*$AY$11)</f>
        <v>0</v>
      </c>
      <c r="AZ311" s="84"/>
      <c r="BA311" s="84">
        <f>(AZ311*$E311*$F311*$G311*$L311*$BA$11)</f>
        <v>0</v>
      </c>
      <c r="BB311" s="84"/>
      <c r="BC311" s="84">
        <f>(BB311*$E311*$F311*$G311*$L311*$BC$11)</f>
        <v>0</v>
      </c>
      <c r="BD311" s="84"/>
      <c r="BE311" s="85">
        <f>(BD311*$E311*$F311*$G311*$L311*$BE$11)</f>
        <v>0</v>
      </c>
      <c r="BF311" s="84"/>
      <c r="BG311" s="85">
        <f>(BF311*$E311*$F311*$G311*$L311*$BG$11)</f>
        <v>0</v>
      </c>
      <c r="BH311" s="84">
        <v>5</v>
      </c>
      <c r="BI311" s="84">
        <f>(BH311*$E311*$F311*$G311*$L311*$BI$11)</f>
        <v>402467.56199999992</v>
      </c>
      <c r="BJ311" s="84">
        <v>1</v>
      </c>
      <c r="BK311" s="84">
        <f>(BJ311*$E311*$F311*$G311*$M311*$BK$11)</f>
        <v>88542.863639999996</v>
      </c>
      <c r="BL311" s="84"/>
      <c r="BM311" s="84">
        <f>(BL311*$E311*$F311*$G311*$M311*$BM$11)</f>
        <v>0</v>
      </c>
      <c r="BN311" s="84"/>
      <c r="BO311" s="85">
        <f>(BN311*$E311*$F311*$G311*$M311*$BO$11)</f>
        <v>0</v>
      </c>
      <c r="BP311" s="84"/>
      <c r="BQ311" s="84">
        <f>(BP311*$E311*$F311*$G311*$M311*$BQ$11)</f>
        <v>0</v>
      </c>
      <c r="BR311" s="84"/>
      <c r="BS311" s="84">
        <f>(BR311*$E311*$F311*$G311*$M311*$BS$11)</f>
        <v>0</v>
      </c>
      <c r="BT311" s="84">
        <v>2</v>
      </c>
      <c r="BU311" s="85">
        <f>(BT311*$E311*$F311*$G311*$M311*$BU$11)</f>
        <v>193184.42975999997</v>
      </c>
      <c r="BV311" s="84">
        <v>2</v>
      </c>
      <c r="BW311" s="89">
        <f>(BV311*$E311*$F311*$G311*$M311*$BW$11)</f>
        <v>193184.42975999997</v>
      </c>
      <c r="BX311" s="84"/>
      <c r="BY311" s="84">
        <f>(BX311*$E311*$F311*$G311*$L311*$BY$11)</f>
        <v>0</v>
      </c>
      <c r="BZ311" s="84"/>
      <c r="CA311" s="84">
        <f>(BZ311*$E311*$F311*$G311*$L311*$CA$11)</f>
        <v>0</v>
      </c>
      <c r="CB311" s="84"/>
      <c r="CC311" s="84">
        <f>(CB311*$E311*$F311*$G311*$L311*$CC$11)</f>
        <v>0</v>
      </c>
      <c r="CD311" s="84"/>
      <c r="CE311" s="84">
        <f>(CD311*$E311*$F311*$G311*$M311*$CE$11)</f>
        <v>0</v>
      </c>
      <c r="CF311" s="84"/>
      <c r="CG311" s="84"/>
      <c r="CH311" s="84"/>
      <c r="CI311" s="85">
        <f>(CH311*$E311*$F311*$G311*$L311*$CI$11)</f>
        <v>0</v>
      </c>
      <c r="CJ311" s="84"/>
      <c r="CK311" s="85">
        <f>(CJ311*$E311*$F311*$G311*$L311*$CK$11)</f>
        <v>0</v>
      </c>
      <c r="CL311" s="84"/>
      <c r="CM311" s="84">
        <f>(CL311*$E311*$F311*$G311*$L311*$CM$11)</f>
        <v>0</v>
      </c>
      <c r="CN311" s="84">
        <v>2</v>
      </c>
      <c r="CO311" s="84">
        <f>(CN311*$E311*$F311*$G311*$L311*$CO$11)</f>
        <v>134155.85399999999</v>
      </c>
      <c r="CP311" s="84"/>
      <c r="CQ311" s="84">
        <f>(CP311*$E311*$F311*$G311*$L311*$CQ$11)</f>
        <v>0</v>
      </c>
      <c r="CR311" s="84">
        <v>9</v>
      </c>
      <c r="CS311" s="84">
        <f>(CR311*$E311*$F311*$G311*$M311*$CS$11)</f>
        <v>724441.61159999983</v>
      </c>
      <c r="CT311" s="84"/>
      <c r="CU311" s="84">
        <f>(CT311*$E311*$F311*$G311*$M311*$CU$11)</f>
        <v>0</v>
      </c>
      <c r="CV311" s="84"/>
      <c r="CW311" s="84">
        <f>(CV311*$E311*$F311*$G311*$M311*$CW$11)</f>
        <v>0</v>
      </c>
      <c r="CX311" s="90"/>
      <c r="CY311" s="84">
        <f>(CX311*$E311*$F311*$G311*$M311*$CY$11)</f>
        <v>0</v>
      </c>
      <c r="CZ311" s="84"/>
      <c r="DA311" s="89">
        <f t="shared" ref="DA311:DA313" si="903">(CZ311*$E311*$F311*$G311*$M311*DA$11)</f>
        <v>0</v>
      </c>
      <c r="DB311" s="84"/>
      <c r="DC311" s="84">
        <f>(DB311*$E311*$F311*$G311*$M311*$DC$11)</f>
        <v>0</v>
      </c>
      <c r="DD311" s="91"/>
      <c r="DE311" s="84">
        <f>(DD311*$E311*$F311*$G311*$M311*$DE$11)</f>
        <v>0</v>
      </c>
      <c r="DF311" s="84"/>
      <c r="DG311" s="84">
        <f>(DF311*$E311*$F311*$G311*$M311*$DG$11)</f>
        <v>0</v>
      </c>
      <c r="DH311" s="84"/>
      <c r="DI311" s="84">
        <f>(DH311*$E311*$F311*$G311*$N311*$DI$11)</f>
        <v>0</v>
      </c>
      <c r="DJ311" s="84">
        <v>1</v>
      </c>
      <c r="DK311" s="92">
        <f>(DJ311*$E311*$F311*$G311*$O311*$DK$11)</f>
        <v>123135.90884999999</v>
      </c>
      <c r="DL311" s="89"/>
      <c r="DM311" s="89"/>
      <c r="DN311" s="85">
        <f t="shared" ref="DN311:DO315" si="904">SUM(P311,R311,T311,V311,X311,Z311,AB311,AD311,AF311,AH311,AJ311,AL311,AR311,AV311,AX311,CB311,AN311,BB311,BD311,BF311,CP311,BH311,BJ311,AP311,BN311,AT311,CR311,BP311,CT311,BR311,BT311,BV311,CD311,BX311,BZ311,CF311,CH311,CJ311,CL311,CN311,CV311,CX311,BL311,AZ311,CZ311,DB311,DD311,DF311,DH311,DJ311,DL311)</f>
        <v>116</v>
      </c>
      <c r="DO311" s="85">
        <f t="shared" si="904"/>
        <v>9056574.2267099991</v>
      </c>
    </row>
    <row r="312" spans="1:119" ht="45" customHeight="1" x14ac:dyDescent="0.25">
      <c r="A312" s="73"/>
      <c r="B312" s="78">
        <v>271</v>
      </c>
      <c r="C312" s="79" t="s">
        <v>697</v>
      </c>
      <c r="D312" s="109" t="s">
        <v>698</v>
      </c>
      <c r="E312" s="74">
        <v>25969</v>
      </c>
      <c r="F312" s="81">
        <v>1.54</v>
      </c>
      <c r="G312" s="76">
        <v>1</v>
      </c>
      <c r="H312" s="77"/>
      <c r="I312" s="77"/>
      <c r="J312" s="77"/>
      <c r="K312" s="51"/>
      <c r="L312" s="82">
        <v>1.4</v>
      </c>
      <c r="M312" s="82">
        <v>1.68</v>
      </c>
      <c r="N312" s="82">
        <v>2.23</v>
      </c>
      <c r="O312" s="83">
        <v>2.57</v>
      </c>
      <c r="P312" s="84">
        <v>12</v>
      </c>
      <c r="Q312" s="84">
        <f>(P312*$E312*$F312*$G312*$L312*$Q$11)</f>
        <v>739056.96480000007</v>
      </c>
      <c r="R312" s="84">
        <v>5</v>
      </c>
      <c r="S312" s="84">
        <f>(R312*$E312*$F312*$G312*$L312*$S$11)</f>
        <v>307940.40200000006</v>
      </c>
      <c r="T312" s="84">
        <v>18</v>
      </c>
      <c r="U312" s="84">
        <f>(T312*$E312*$F312*$G312*$L312*$U$11)</f>
        <v>1259756.19</v>
      </c>
      <c r="V312" s="84"/>
      <c r="W312" s="85">
        <f>(V312*$E312*$F312*$G312*$L312*$W$11)</f>
        <v>0</v>
      </c>
      <c r="X312" s="84"/>
      <c r="Y312" s="84">
        <f>(X312*$E312*$F312*$G312*$L312*$Y$11)</f>
        <v>0</v>
      </c>
      <c r="Z312" s="84"/>
      <c r="AA312" s="84"/>
      <c r="AB312" s="84"/>
      <c r="AC312" s="84">
        <f>(AB312*$E312*$F312*$G312*$L312*$AC$11)</f>
        <v>0</v>
      </c>
      <c r="AD312" s="84"/>
      <c r="AE312" s="84"/>
      <c r="AF312" s="84"/>
      <c r="AG312" s="84">
        <f>(AF312*$E312*$F312*$G312*$L312*$AG$11)</f>
        <v>0</v>
      </c>
      <c r="AH312" s="84"/>
      <c r="AI312" s="84"/>
      <c r="AJ312" s="86"/>
      <c r="AK312" s="84">
        <f>(AJ312*$E312*$F312*$G312*$L312*$AK$11)</f>
        <v>0</v>
      </c>
      <c r="AL312" s="84"/>
      <c r="AM312" s="85">
        <f>(AL312*$E312*$F312*$G312*$L312*$AM$11)</f>
        <v>0</v>
      </c>
      <c r="AN312" s="84"/>
      <c r="AO312" s="84">
        <f>(AN312*$E312*$F312*$G312*$L312*$AO$11)</f>
        <v>0</v>
      </c>
      <c r="AP312" s="84">
        <v>8</v>
      </c>
      <c r="AQ312" s="84">
        <f>(AP312*$E312*$F312*$G312*$M312*$AQ$11)</f>
        <v>591245.57184000011</v>
      </c>
      <c r="AR312" s="90">
        <v>1</v>
      </c>
      <c r="AS312" s="84">
        <f>(AR312*$E312*$F312*$G312*$M312*$AS$11)</f>
        <v>94061.79552</v>
      </c>
      <c r="AT312" s="84"/>
      <c r="AU312" s="89">
        <f>(AT312*$E312*$F312*$G312*$M312*$AU$11)</f>
        <v>0</v>
      </c>
      <c r="AV312" s="84"/>
      <c r="AW312" s="84">
        <f>(AV312*$E312*$F312*$G312*$L312*$AW$11)</f>
        <v>0</v>
      </c>
      <c r="AX312" s="84"/>
      <c r="AY312" s="84">
        <f>(AX312*$E312*$F312*$G312*$L312*$AY$11)</f>
        <v>0</v>
      </c>
      <c r="AZ312" s="84"/>
      <c r="BA312" s="84">
        <f>(AZ312*$E312*$F312*$G312*$L312*$BA$11)</f>
        <v>0</v>
      </c>
      <c r="BB312" s="84"/>
      <c r="BC312" s="84">
        <f>(BB312*$E312*$F312*$G312*$L312*$BC$11)</f>
        <v>0</v>
      </c>
      <c r="BD312" s="84"/>
      <c r="BE312" s="85">
        <f>(BD312*$E312*$F312*$G312*$L312*$BE$11)</f>
        <v>0</v>
      </c>
      <c r="BF312" s="84"/>
      <c r="BG312" s="85">
        <f>(BF312*$E312*$F312*$G312*$L312*$BG$11)</f>
        <v>0</v>
      </c>
      <c r="BH312" s="84">
        <v>7</v>
      </c>
      <c r="BI312" s="84">
        <f>(BH312*$E312*$F312*$G312*$L312*$BI$11)</f>
        <v>470308.97759999998</v>
      </c>
      <c r="BJ312" s="84"/>
      <c r="BK312" s="84">
        <f>(BJ312*$E312*$F312*$G312*$M312*$BK$11)</f>
        <v>0</v>
      </c>
      <c r="BL312" s="84"/>
      <c r="BM312" s="84">
        <f>(BL312*$E312*$F312*$G312*$M312*$BM$11)</f>
        <v>0</v>
      </c>
      <c r="BN312" s="84"/>
      <c r="BO312" s="85">
        <f>(BN312*$E312*$F312*$G312*$M312*$BO$11)</f>
        <v>0</v>
      </c>
      <c r="BP312" s="84">
        <v>4</v>
      </c>
      <c r="BQ312" s="84">
        <f>(BP312*$E312*$F312*$G312*$M312*$BQ$11)</f>
        <v>268747.98720000003</v>
      </c>
      <c r="BR312" s="84"/>
      <c r="BS312" s="84">
        <f>(BR312*$E312*$F312*$G312*$M312*$BS$11)</f>
        <v>0</v>
      </c>
      <c r="BT312" s="84"/>
      <c r="BU312" s="85">
        <f>(BT312*$E312*$F312*$G312*$M312*$BU$11)</f>
        <v>0</v>
      </c>
      <c r="BV312" s="84">
        <v>2</v>
      </c>
      <c r="BW312" s="89">
        <f>(BV312*$E312*$F312*$G312*$M312*$BW$11)</f>
        <v>161248.79232000001</v>
      </c>
      <c r="BX312" s="84"/>
      <c r="BY312" s="84">
        <f>(BX312*$E312*$F312*$G312*$L312*$BY$11)</f>
        <v>0</v>
      </c>
      <c r="BZ312" s="84"/>
      <c r="CA312" s="84">
        <f>(BZ312*$E312*$F312*$G312*$L312*$CA$11)</f>
        <v>0</v>
      </c>
      <c r="CB312" s="84"/>
      <c r="CC312" s="84">
        <f>(CB312*$E312*$F312*$G312*$L312*$CC$11)</f>
        <v>0</v>
      </c>
      <c r="CD312" s="84">
        <v>16</v>
      </c>
      <c r="CE312" s="84">
        <f>(CD312*$E312*$F312*$G312*$M312*$CE$11)</f>
        <v>1074991.9488000001</v>
      </c>
      <c r="CF312" s="84"/>
      <c r="CG312" s="84"/>
      <c r="CH312" s="84"/>
      <c r="CI312" s="85">
        <f>(CH312*$E312*$F312*$G312*$L312*$CI$11)</f>
        <v>0</v>
      </c>
      <c r="CJ312" s="84"/>
      <c r="CK312" s="85">
        <f>(CJ312*$E312*$F312*$G312*$L312*$CK$11)</f>
        <v>0</v>
      </c>
      <c r="CL312" s="84"/>
      <c r="CM312" s="84">
        <f>(CL312*$E312*$F312*$G312*$L312*$CM$11)</f>
        <v>0</v>
      </c>
      <c r="CN312" s="84">
        <v>2</v>
      </c>
      <c r="CO312" s="84">
        <f>(CN312*$E312*$F312*$G312*$L312*$CO$11)</f>
        <v>111978.32799999999</v>
      </c>
      <c r="CP312" s="84"/>
      <c r="CQ312" s="84">
        <f>(CP312*$E312*$F312*$G312*$L312*$CQ$11)</f>
        <v>0</v>
      </c>
      <c r="CR312" s="84">
        <v>5</v>
      </c>
      <c r="CS312" s="84">
        <f>(CR312*$E312*$F312*$G312*$M312*$CS$11)</f>
        <v>335934.984</v>
      </c>
      <c r="CT312" s="84">
        <v>2</v>
      </c>
      <c r="CU312" s="84">
        <f>(CT312*$E312*$F312*$G312*$M312*$CU$11)</f>
        <v>134373.99360000002</v>
      </c>
      <c r="CV312" s="84"/>
      <c r="CW312" s="84">
        <f>(CV312*$E312*$F312*$G312*$M312*$CW$11)</f>
        <v>0</v>
      </c>
      <c r="CX312" s="90"/>
      <c r="CY312" s="84">
        <f>(CX312*$E312*$F312*$G312*$M312*$CY$11)</f>
        <v>0</v>
      </c>
      <c r="CZ312" s="84"/>
      <c r="DA312" s="89">
        <f t="shared" si="903"/>
        <v>0</v>
      </c>
      <c r="DB312" s="84"/>
      <c r="DC312" s="84">
        <f>(DB312*$E312*$F312*$G312*$M312*$DC$11)</f>
        <v>0</v>
      </c>
      <c r="DD312" s="91"/>
      <c r="DE312" s="84">
        <f>(DD312*$E312*$F312*$G312*$M312*$DE$11)</f>
        <v>0</v>
      </c>
      <c r="DF312" s="84">
        <v>1</v>
      </c>
      <c r="DG312" s="84">
        <f>(DF312*$E312*$F312*$G312*$M312*$DG$11)</f>
        <v>67186.996800000008</v>
      </c>
      <c r="DH312" s="84"/>
      <c r="DI312" s="84">
        <f>(DH312*$E312*$F312*$G312*$N312*$DI$11)</f>
        <v>0</v>
      </c>
      <c r="DJ312" s="84">
        <v>1</v>
      </c>
      <c r="DK312" s="92">
        <f>(DJ312*$E312*$F312*$G312*$O312*$DK$11)</f>
        <v>102780.1082</v>
      </c>
      <c r="DL312" s="89"/>
      <c r="DM312" s="89"/>
      <c r="DN312" s="85">
        <f t="shared" si="904"/>
        <v>84</v>
      </c>
      <c r="DO312" s="85">
        <f t="shared" si="904"/>
        <v>5719613.0406800006</v>
      </c>
    </row>
    <row r="313" spans="1:119" ht="45" customHeight="1" x14ac:dyDescent="0.25">
      <c r="A313" s="73"/>
      <c r="B313" s="78">
        <v>272</v>
      </c>
      <c r="C313" s="79" t="s">
        <v>699</v>
      </c>
      <c r="D313" s="109" t="s">
        <v>700</v>
      </c>
      <c r="E313" s="74">
        <v>25969</v>
      </c>
      <c r="F313" s="81">
        <v>1.92</v>
      </c>
      <c r="G313" s="76">
        <v>1</v>
      </c>
      <c r="H313" s="77"/>
      <c r="I313" s="77"/>
      <c r="J313" s="77"/>
      <c r="K313" s="51"/>
      <c r="L313" s="82">
        <v>1.4</v>
      </c>
      <c r="M313" s="82">
        <v>1.68</v>
      </c>
      <c r="N313" s="82">
        <v>2.23</v>
      </c>
      <c r="O313" s="83">
        <v>2.57</v>
      </c>
      <c r="P313" s="84">
        <v>166</v>
      </c>
      <c r="Q313" s="84">
        <f>(P313*$E313*$F313*$G313*$L313*$Q$11)</f>
        <v>12746333.1072</v>
      </c>
      <c r="R313" s="84">
        <v>11</v>
      </c>
      <c r="S313" s="84">
        <f>(R313*$E313*$F313*$G313*$L313*$S$11)</f>
        <v>844636.53120000008</v>
      </c>
      <c r="T313" s="84">
        <v>8</v>
      </c>
      <c r="U313" s="84">
        <f>(T313*$E313*$F313*$G313*$L313*$U$11)</f>
        <v>698046.72</v>
      </c>
      <c r="V313" s="84"/>
      <c r="W313" s="85">
        <f>(V313*$E313*$F313*$G313*$L313*$W$11)</f>
        <v>0</v>
      </c>
      <c r="X313" s="84">
        <v>8</v>
      </c>
      <c r="Y313" s="84">
        <f>(X313*$E313*$F313*$G313*$L313*$Y$11)</f>
        <v>781812.3263999999</v>
      </c>
      <c r="Z313" s="84"/>
      <c r="AA313" s="84"/>
      <c r="AB313" s="84"/>
      <c r="AC313" s="84">
        <f>(AB313*$E313*$F313*$G313*$L313*$AC$11)</f>
        <v>0</v>
      </c>
      <c r="AD313" s="84"/>
      <c r="AE313" s="84"/>
      <c r="AF313" s="84"/>
      <c r="AG313" s="84">
        <f>(AF313*$E313*$F313*$G313*$L313*$AG$11)</f>
        <v>0</v>
      </c>
      <c r="AH313" s="84"/>
      <c r="AI313" s="84"/>
      <c r="AJ313" s="86"/>
      <c r="AK313" s="84">
        <f>(AJ313*$E313*$F313*$G313*$L313*$AK$11)</f>
        <v>0</v>
      </c>
      <c r="AL313" s="84">
        <v>3</v>
      </c>
      <c r="AM313" s="85">
        <f>(AL313*$E313*$F313*$G313*$L313*$AM$11)</f>
        <v>230355.41760000002</v>
      </c>
      <c r="AN313" s="84">
        <v>1</v>
      </c>
      <c r="AO313" s="84">
        <f>(AN313*$E313*$F313*$G313*$L313*$AO$11)</f>
        <v>76785.139199999991</v>
      </c>
      <c r="AP313" s="84">
        <v>70</v>
      </c>
      <c r="AQ313" s="84">
        <f>(AP313*$E313*$F313*$G313*$M313*$AQ$11)</f>
        <v>6449951.6928000003</v>
      </c>
      <c r="AR313" s="90">
        <v>1</v>
      </c>
      <c r="AS313" s="84">
        <f>(AR313*$E313*$F313*$G313*$M313*$AS$11)</f>
        <v>117271.84895999997</v>
      </c>
      <c r="AT313" s="84"/>
      <c r="AU313" s="89">
        <f>(AT313*$E313*$F313*$G313*$M313*$AU$11)</f>
        <v>0</v>
      </c>
      <c r="AV313" s="84"/>
      <c r="AW313" s="84">
        <f>(AV313*$E313*$F313*$G313*$L313*$AW$11)</f>
        <v>0</v>
      </c>
      <c r="AX313" s="84"/>
      <c r="AY313" s="84">
        <f>(AX313*$E313*$F313*$G313*$L313*$AY$11)</f>
        <v>0</v>
      </c>
      <c r="AZ313" s="84"/>
      <c r="BA313" s="84">
        <f>(AZ313*$E313*$F313*$G313*$L313*$BA$11)</f>
        <v>0</v>
      </c>
      <c r="BB313" s="84"/>
      <c r="BC313" s="84">
        <f>(BB313*$E313*$F313*$G313*$L313*$BC$11)</f>
        <v>0</v>
      </c>
      <c r="BD313" s="84"/>
      <c r="BE313" s="85">
        <f>(BD313*$E313*$F313*$G313*$L313*$BE$11)</f>
        <v>0</v>
      </c>
      <c r="BF313" s="84"/>
      <c r="BG313" s="85">
        <f>(BF313*$E313*$F313*$G313*$L313*$BG$11)</f>
        <v>0</v>
      </c>
      <c r="BH313" s="84">
        <v>12</v>
      </c>
      <c r="BI313" s="84">
        <f>(BH313*$E313*$F313*$G313*$L313*$BI$11)</f>
        <v>1005187.2768</v>
      </c>
      <c r="BJ313" s="84">
        <v>40</v>
      </c>
      <c r="BK313" s="84">
        <f>(BJ313*$E313*$F313*$G313*$M313*$BK$11)</f>
        <v>3685686.6815999998</v>
      </c>
      <c r="BL313" s="84"/>
      <c r="BM313" s="84">
        <f>(BL313*$E313*$F313*$G313*$M313*$BM$11)</f>
        <v>0</v>
      </c>
      <c r="BN313" s="84"/>
      <c r="BO313" s="85">
        <f>(BN313*$E313*$F313*$G313*$M313*$BO$11)</f>
        <v>0</v>
      </c>
      <c r="BP313" s="84"/>
      <c r="BQ313" s="84">
        <f>(BP313*$E313*$F313*$G313*$M313*$BQ$11)</f>
        <v>0</v>
      </c>
      <c r="BR313" s="84"/>
      <c r="BS313" s="84">
        <f>(BR313*$E313*$F313*$G313*$M313*$BS$11)</f>
        <v>0</v>
      </c>
      <c r="BT313" s="84">
        <v>6</v>
      </c>
      <c r="BU313" s="85">
        <f>(BT313*$E313*$F313*$G313*$M313*$BU$11)</f>
        <v>603112.36607999995</v>
      </c>
      <c r="BV313" s="84">
        <v>15</v>
      </c>
      <c r="BW313" s="89">
        <f>(BV313*$E313*$F313*$G313*$M313*$BW$11)</f>
        <v>1507780.9151999999</v>
      </c>
      <c r="BX313" s="84"/>
      <c r="BY313" s="84">
        <f>(BX313*$E313*$F313*$G313*$L313*$BY$11)</f>
        <v>0</v>
      </c>
      <c r="BZ313" s="84"/>
      <c r="CA313" s="84">
        <f>(BZ313*$E313*$F313*$G313*$L313*$CA$11)</f>
        <v>0</v>
      </c>
      <c r="CB313" s="84"/>
      <c r="CC313" s="84">
        <f>(CB313*$E313*$F313*$G313*$L313*$CC$11)</f>
        <v>0</v>
      </c>
      <c r="CD313" s="84">
        <v>10</v>
      </c>
      <c r="CE313" s="84">
        <f>(CD313*$E313*$F313*$G313*$M313*$CE$11)</f>
        <v>837656.0639999999</v>
      </c>
      <c r="CF313" s="84"/>
      <c r="CG313" s="84"/>
      <c r="CH313" s="84"/>
      <c r="CI313" s="85">
        <f>(CH313*$E313*$F313*$G313*$L313*$CI$11)</f>
        <v>0</v>
      </c>
      <c r="CJ313" s="84"/>
      <c r="CK313" s="85">
        <f>(CJ313*$E313*$F313*$G313*$L313*$CK$11)</f>
        <v>0</v>
      </c>
      <c r="CL313" s="84"/>
      <c r="CM313" s="84">
        <f>(CL313*$E313*$F313*$G313*$L313*$CM$11)</f>
        <v>0</v>
      </c>
      <c r="CN313" s="84">
        <v>6</v>
      </c>
      <c r="CO313" s="84">
        <f>(CN313*$E313*$F313*$G313*$L313*$CO$11)</f>
        <v>418828.03200000001</v>
      </c>
      <c r="CP313" s="84">
        <v>2</v>
      </c>
      <c r="CQ313" s="84">
        <f>(CP313*$E313*$F313*$G313*$L313*$CQ$11)</f>
        <v>139609.34399999998</v>
      </c>
      <c r="CR313" s="84">
        <v>17</v>
      </c>
      <c r="CS313" s="84">
        <f>(CR313*$E313*$F313*$G313*$M313*$CS$11)</f>
        <v>1424015.3087999998</v>
      </c>
      <c r="CT313" s="84"/>
      <c r="CU313" s="84">
        <f>(CT313*$E313*$F313*$G313*$M313*$CU$11)</f>
        <v>0</v>
      </c>
      <c r="CV313" s="84"/>
      <c r="CW313" s="84">
        <f>(CV313*$E313*$F313*$G313*$M313*$CW$11)</f>
        <v>0</v>
      </c>
      <c r="CX313" s="90"/>
      <c r="CY313" s="84">
        <f>(CX313*$E313*$F313*$G313*$M313*$CY$11)</f>
        <v>0</v>
      </c>
      <c r="CZ313" s="84"/>
      <c r="DA313" s="89">
        <f t="shared" si="903"/>
        <v>0</v>
      </c>
      <c r="DB313" s="84"/>
      <c r="DC313" s="84">
        <f>(DB313*$E313*$F313*$G313*$M313*$DC$11)</f>
        <v>0</v>
      </c>
      <c r="DD313" s="91"/>
      <c r="DE313" s="84">
        <f>(DD313*$E313*$F313*$G313*$M313*$DE$11)</f>
        <v>0</v>
      </c>
      <c r="DF313" s="84">
        <v>1</v>
      </c>
      <c r="DG313" s="84">
        <f>(DF313*$E313*$F313*$G313*$M313*$DG$11)</f>
        <v>83765.60639999999</v>
      </c>
      <c r="DH313" s="84"/>
      <c r="DI313" s="84">
        <f>(DH313*$E313*$F313*$G313*$N313*$DI$11)</f>
        <v>0</v>
      </c>
      <c r="DJ313" s="84"/>
      <c r="DK313" s="92">
        <f>(DJ313*$E313*$F313*$G313*$O313*$DK$11)</f>
        <v>0</v>
      </c>
      <c r="DL313" s="89"/>
      <c r="DM313" s="89"/>
      <c r="DN313" s="85">
        <f t="shared" si="904"/>
        <v>377</v>
      </c>
      <c r="DO313" s="85">
        <f t="shared" si="904"/>
        <v>31650834.378240004</v>
      </c>
    </row>
    <row r="314" spans="1:119" ht="45" customHeight="1" x14ac:dyDescent="0.25">
      <c r="A314" s="73"/>
      <c r="B314" s="78">
        <v>273</v>
      </c>
      <c r="C314" s="79" t="s">
        <v>701</v>
      </c>
      <c r="D314" s="109" t="s">
        <v>702</v>
      </c>
      <c r="E314" s="74">
        <v>25969</v>
      </c>
      <c r="F314" s="81">
        <v>2.56</v>
      </c>
      <c r="G314" s="76">
        <v>1</v>
      </c>
      <c r="H314" s="77"/>
      <c r="I314" s="77"/>
      <c r="J314" s="77"/>
      <c r="K314" s="51"/>
      <c r="L314" s="82">
        <v>1.4</v>
      </c>
      <c r="M314" s="82">
        <v>1.68</v>
      </c>
      <c r="N314" s="82">
        <v>2.23</v>
      </c>
      <c r="O314" s="83">
        <v>2.57</v>
      </c>
      <c r="P314" s="84">
        <v>40</v>
      </c>
      <c r="Q314" s="84">
        <f t="shared" ref="Q314:Q315" si="905">(P314*$E314*$F314*$G314*$L314)</f>
        <v>3722915.8399999999</v>
      </c>
      <c r="R314" s="84">
        <v>1</v>
      </c>
      <c r="S314" s="89">
        <f t="shared" ref="S314:S315" si="906">(R314*$E314*$F314*$G314*$L314)</f>
        <v>93072.895999999993</v>
      </c>
      <c r="T314" s="84">
        <v>6</v>
      </c>
      <c r="U314" s="84">
        <f t="shared" ref="U314:U315" si="907">(T314*$E314*$F314*$G314*$L314)</f>
        <v>558437.37600000005</v>
      </c>
      <c r="V314" s="84">
        <v>1</v>
      </c>
      <c r="W314" s="84">
        <f t="shared" ref="W314:W315" si="908">(V314*$E314*$F314*$G314*$L314)</f>
        <v>93072.895999999993</v>
      </c>
      <c r="X314" s="84">
        <v>12</v>
      </c>
      <c r="Y314" s="84">
        <f t="shared" ref="Y314:Y315" si="909">(X314*$E314*$F314*$G314*$L314)</f>
        <v>1116874.7520000001</v>
      </c>
      <c r="Z314" s="84"/>
      <c r="AA314" s="84"/>
      <c r="AB314" s="84"/>
      <c r="AC314" s="84">
        <f t="shared" ref="AC314:AC315" si="910">(AB314*$E314*$F314*$G314*$L314)</f>
        <v>0</v>
      </c>
      <c r="AD314" s="84"/>
      <c r="AE314" s="84"/>
      <c r="AF314" s="84"/>
      <c r="AG314" s="84">
        <f t="shared" ref="AG314:AG315" si="911">(AF314*$E314*$F314*$G314*$L314)</f>
        <v>0</v>
      </c>
      <c r="AH314" s="84"/>
      <c r="AI314" s="84"/>
      <c r="AJ314" s="86"/>
      <c r="AK314" s="84">
        <f t="shared" ref="AK314:AK315" si="912">(AJ314*$E314*$F314*$G314*$L314)</f>
        <v>0</v>
      </c>
      <c r="AL314" s="84"/>
      <c r="AM314" s="84">
        <f t="shared" ref="AM314:AM315" si="913">(AL314*$E314*$F314*$G314*$L314)</f>
        <v>0</v>
      </c>
      <c r="AN314" s="84"/>
      <c r="AO314" s="84">
        <f t="shared" ref="AO314:AO315" si="914">(AN314*$E314*$F314*$G314*$L314)</f>
        <v>0</v>
      </c>
      <c r="AP314" s="84">
        <v>2</v>
      </c>
      <c r="AQ314" s="85">
        <f t="shared" ref="AQ314:AQ315" si="915">(AP314*$E314*$F314*$G314*$M314)</f>
        <v>223374.9504</v>
      </c>
      <c r="AR314" s="90"/>
      <c r="AS314" s="84">
        <f t="shared" ref="AS314:AS315" si="916">(AR314*$E314*$F314*$G314*$M314)</f>
        <v>0</v>
      </c>
      <c r="AT314" s="84"/>
      <c r="AU314" s="89">
        <f t="shared" ref="AU314:AU315" si="917">(AT314*$E314*$F314*$G314*$M314)</f>
        <v>0</v>
      </c>
      <c r="AV314" s="84"/>
      <c r="AW314" s="84">
        <f>(AV314*$E314*$F314*$G314*$L314*$AK$11)</f>
        <v>0</v>
      </c>
      <c r="AX314" s="84"/>
      <c r="AY314" s="84">
        <f t="shared" ref="AY314:AY315" si="918">(AX314*$E314*$F314*$G314*$L314*AY$11)</f>
        <v>0</v>
      </c>
      <c r="AZ314" s="84"/>
      <c r="BA314" s="84">
        <f>(AZ314*$E314*$F314*$G314*$L314*BA$11)</f>
        <v>0</v>
      </c>
      <c r="BB314" s="84"/>
      <c r="BC314" s="84">
        <f t="shared" ref="BC314:BC315" si="919">(BB314*$E314*$F314*$G314*$L314)</f>
        <v>0</v>
      </c>
      <c r="BD314" s="84"/>
      <c r="BE314" s="84">
        <f t="shared" ref="BE314:BE315" si="920">(BD314*$E314*$F314*$G314*$L314)</f>
        <v>0</v>
      </c>
      <c r="BF314" s="84"/>
      <c r="BG314" s="84"/>
      <c r="BH314" s="84"/>
      <c r="BI314" s="84">
        <f t="shared" ref="BI314:BI315" si="921">(BH314*$E314*$F314*$G314*$L314)</f>
        <v>0</v>
      </c>
      <c r="BJ314" s="84"/>
      <c r="BK314" s="84">
        <f t="shared" ref="BK314:BK315" si="922">(BJ314*$E314*$F314*$G314*$M314)</f>
        <v>0</v>
      </c>
      <c r="BL314" s="84"/>
      <c r="BM314" s="84">
        <f t="shared" ref="BM314:BM315" si="923">(BL314*$E314*$F314*$G314*$M314)</f>
        <v>0</v>
      </c>
      <c r="BN314" s="84"/>
      <c r="BO314" s="84">
        <f t="shared" ref="BO314:BO315" si="924">(BN314*$E314*$F314*$G314*$M314)</f>
        <v>0</v>
      </c>
      <c r="BP314" s="84"/>
      <c r="BQ314" s="84">
        <f t="shared" ref="BQ314:BQ315" si="925">(BP314*$E314*$F314*$G314*$M314)</f>
        <v>0</v>
      </c>
      <c r="BR314" s="84"/>
      <c r="BS314" s="84">
        <f t="shared" ref="BS314:BS315" si="926">(BR314*$E314*$F314*$G314*$M314)</f>
        <v>0</v>
      </c>
      <c r="BT314" s="84"/>
      <c r="BU314" s="84">
        <f t="shared" ref="BU314:BU315" si="927">(BT314*$E314*$F314*$G314*$M314)</f>
        <v>0</v>
      </c>
      <c r="BV314" s="84"/>
      <c r="BW314" s="89">
        <f t="shared" ref="BW314:BW315" si="928">(BV314*$E314*$F314*$G314*$M314)</f>
        <v>0</v>
      </c>
      <c r="BX314" s="84"/>
      <c r="BY314" s="84">
        <f t="shared" ref="BY314:BY315" si="929">(BX314*$E314*$F314*$G314*$L314)</f>
        <v>0</v>
      </c>
      <c r="BZ314" s="84"/>
      <c r="CA314" s="85">
        <f t="shared" ref="CA314:CA315" si="930">(BZ314*$E314*$F314*$G314*$L314)</f>
        <v>0</v>
      </c>
      <c r="CB314" s="84"/>
      <c r="CC314" s="84">
        <f t="shared" ref="CC314:CC315" si="931">(CB314*$E314*$F314*$G314*$L314)</f>
        <v>0</v>
      </c>
      <c r="CD314" s="84"/>
      <c r="CE314" s="84">
        <f t="shared" ref="CE314:CE315" si="932">(CD314*$E314*$F314*$G314*$M314)</f>
        <v>0</v>
      </c>
      <c r="CF314" s="84"/>
      <c r="CG314" s="84"/>
      <c r="CH314" s="84"/>
      <c r="CI314" s="84">
        <f t="shared" ref="CI314:CI315" si="933">(CH314*$E314*$F314*$G314*$L314)</f>
        <v>0</v>
      </c>
      <c r="CJ314" s="84"/>
      <c r="CK314" s="84">
        <f t="shared" ref="CK314:CK315" si="934">(CJ314*$E314*$F314*$G314*$L314)</f>
        <v>0</v>
      </c>
      <c r="CL314" s="84"/>
      <c r="CM314" s="84">
        <f t="shared" ref="CM314:CM315" si="935">(CL314*$E314*$F314*$G314*$L314)</f>
        <v>0</v>
      </c>
      <c r="CN314" s="84"/>
      <c r="CO314" s="84">
        <f t="shared" ref="CO314:CO315" si="936">(CN314*$E314*$F314*$G314*$L314)</f>
        <v>0</v>
      </c>
      <c r="CP314" s="84"/>
      <c r="CQ314" s="84">
        <f t="shared" ref="CQ314:CQ315" si="937">(CP314*$E314*$F314*$G314*$L314)</f>
        <v>0</v>
      </c>
      <c r="CR314" s="84">
        <v>2</v>
      </c>
      <c r="CS314" s="84">
        <f t="shared" ref="CS314:CS315" si="938">(CR314*$E314*$F314*$G314*$M314)</f>
        <v>223374.9504</v>
      </c>
      <c r="CT314" s="84"/>
      <c r="CU314" s="84">
        <f t="shared" ref="CU314:CU315" si="939">(CT314*$E314*$F314*$G314*$M314)</f>
        <v>0</v>
      </c>
      <c r="CV314" s="84"/>
      <c r="CW314" s="84">
        <f t="shared" ref="CW314:CW315" si="940">(CV314*$E314*$F314*$G314*$M314)</f>
        <v>0</v>
      </c>
      <c r="CX314" s="90"/>
      <c r="CY314" s="84">
        <f t="shared" ref="CY314:CY315" si="941">(CX314*$E314*$F314*$G314*$M314)</f>
        <v>0</v>
      </c>
      <c r="CZ314" s="84"/>
      <c r="DA314" s="89">
        <f t="shared" ref="DA314:DA315" si="942">(CZ314*$E314*$F314*$G314*$M314)</f>
        <v>0</v>
      </c>
      <c r="DB314" s="84"/>
      <c r="DC314" s="84"/>
      <c r="DD314" s="91"/>
      <c r="DE314" s="84">
        <f t="shared" ref="DE314:DE315" si="943">(DD314*$E314*$F314*$G314*$M314)</f>
        <v>0</v>
      </c>
      <c r="DF314" s="84"/>
      <c r="DG314" s="84">
        <f t="shared" ref="DG314:DG315" si="944">(DF314*$E314*$F314*$G314*$M314)</f>
        <v>0</v>
      </c>
      <c r="DH314" s="84"/>
      <c r="DI314" s="84">
        <f t="shared" ref="DI314:DI315" si="945">(DH314*$E314*$F314*$G314*$N314)</f>
        <v>0</v>
      </c>
      <c r="DJ314" s="84"/>
      <c r="DK314" s="89">
        <f t="shared" ref="DK314:DK315" si="946">(DJ314*$E314*$F314*$G314*$O314)</f>
        <v>0</v>
      </c>
      <c r="DL314" s="89"/>
      <c r="DM314" s="89"/>
      <c r="DN314" s="85">
        <f t="shared" si="904"/>
        <v>64</v>
      </c>
      <c r="DO314" s="85">
        <f t="shared" si="904"/>
        <v>6031123.6608000007</v>
      </c>
    </row>
    <row r="315" spans="1:119" ht="45" customHeight="1" x14ac:dyDescent="0.25">
      <c r="A315" s="73"/>
      <c r="B315" s="78">
        <v>274</v>
      </c>
      <c r="C315" s="79" t="s">
        <v>703</v>
      </c>
      <c r="D315" s="109" t="s">
        <v>704</v>
      </c>
      <c r="E315" s="74">
        <v>25969</v>
      </c>
      <c r="F315" s="81">
        <v>4.12</v>
      </c>
      <c r="G315" s="141">
        <v>0.8</v>
      </c>
      <c r="H315" s="140"/>
      <c r="I315" s="140"/>
      <c r="J315" s="140"/>
      <c r="K315" s="51"/>
      <c r="L315" s="82">
        <v>1.4</v>
      </c>
      <c r="M315" s="82">
        <v>1.68</v>
      </c>
      <c r="N315" s="82">
        <v>2.23</v>
      </c>
      <c r="O315" s="83">
        <v>2.57</v>
      </c>
      <c r="P315" s="84">
        <v>57</v>
      </c>
      <c r="Q315" s="84">
        <f t="shared" si="905"/>
        <v>6830387.1551999999</v>
      </c>
      <c r="R315" s="84"/>
      <c r="S315" s="89">
        <f t="shared" si="906"/>
        <v>0</v>
      </c>
      <c r="T315" s="84">
        <v>22</v>
      </c>
      <c r="U315" s="84">
        <f t="shared" si="907"/>
        <v>2636289.7792000002</v>
      </c>
      <c r="V315" s="84"/>
      <c r="W315" s="84">
        <f t="shared" si="908"/>
        <v>0</v>
      </c>
      <c r="X315" s="84">
        <v>55</v>
      </c>
      <c r="Y315" s="84">
        <f t="shared" si="909"/>
        <v>6590724.4479999999</v>
      </c>
      <c r="Z315" s="84"/>
      <c r="AA315" s="84"/>
      <c r="AB315" s="84"/>
      <c r="AC315" s="84">
        <f t="shared" si="910"/>
        <v>0</v>
      </c>
      <c r="AD315" s="84"/>
      <c r="AE315" s="84"/>
      <c r="AF315" s="84"/>
      <c r="AG315" s="84">
        <f t="shared" si="911"/>
        <v>0</v>
      </c>
      <c r="AH315" s="84"/>
      <c r="AI315" s="84"/>
      <c r="AJ315" s="86"/>
      <c r="AK315" s="84">
        <f t="shared" si="912"/>
        <v>0</v>
      </c>
      <c r="AL315" s="84"/>
      <c r="AM315" s="84">
        <f t="shared" si="913"/>
        <v>0</v>
      </c>
      <c r="AN315" s="84"/>
      <c r="AO315" s="84">
        <f t="shared" si="914"/>
        <v>0</v>
      </c>
      <c r="AP315" s="84"/>
      <c r="AQ315" s="85">
        <f t="shared" si="915"/>
        <v>0</v>
      </c>
      <c r="AR315" s="90">
        <v>5</v>
      </c>
      <c r="AS315" s="84">
        <f t="shared" si="916"/>
        <v>718988.12160000007</v>
      </c>
      <c r="AT315" s="84"/>
      <c r="AU315" s="89">
        <f t="shared" si="917"/>
        <v>0</v>
      </c>
      <c r="AV315" s="84"/>
      <c r="AW315" s="84">
        <f>(AV315*$E315*$F315*$G315*$L315*$AK$11)</f>
        <v>0</v>
      </c>
      <c r="AX315" s="84">
        <v>0</v>
      </c>
      <c r="AY315" s="84">
        <f t="shared" si="918"/>
        <v>0</v>
      </c>
      <c r="AZ315" s="84"/>
      <c r="BA315" s="84">
        <f>(AZ315*$E315*$F315*$G315*$L315*BA$11)</f>
        <v>0</v>
      </c>
      <c r="BB315" s="84"/>
      <c r="BC315" s="84">
        <f t="shared" si="919"/>
        <v>0</v>
      </c>
      <c r="BD315" s="84"/>
      <c r="BE315" s="84">
        <f t="shared" si="920"/>
        <v>0</v>
      </c>
      <c r="BF315" s="84"/>
      <c r="BG315" s="84"/>
      <c r="BH315" s="84"/>
      <c r="BI315" s="84">
        <f t="shared" si="921"/>
        <v>0</v>
      </c>
      <c r="BJ315" s="84"/>
      <c r="BK315" s="84">
        <f t="shared" si="922"/>
        <v>0</v>
      </c>
      <c r="BL315" s="84"/>
      <c r="BM315" s="84">
        <f t="shared" si="923"/>
        <v>0</v>
      </c>
      <c r="BN315" s="84"/>
      <c r="BO315" s="84">
        <f t="shared" si="924"/>
        <v>0</v>
      </c>
      <c r="BP315" s="84"/>
      <c r="BQ315" s="84">
        <f t="shared" si="925"/>
        <v>0</v>
      </c>
      <c r="BR315" s="84"/>
      <c r="BS315" s="84">
        <f t="shared" si="926"/>
        <v>0</v>
      </c>
      <c r="BT315" s="84"/>
      <c r="BU315" s="84">
        <f t="shared" si="927"/>
        <v>0</v>
      </c>
      <c r="BV315" s="84"/>
      <c r="BW315" s="89">
        <f t="shared" si="928"/>
        <v>0</v>
      </c>
      <c r="BX315" s="84"/>
      <c r="BY315" s="84">
        <f t="shared" si="929"/>
        <v>0</v>
      </c>
      <c r="BZ315" s="84"/>
      <c r="CA315" s="85">
        <f t="shared" si="930"/>
        <v>0</v>
      </c>
      <c r="CB315" s="84"/>
      <c r="CC315" s="84">
        <f t="shared" si="931"/>
        <v>0</v>
      </c>
      <c r="CD315" s="84"/>
      <c r="CE315" s="84">
        <f t="shared" si="932"/>
        <v>0</v>
      </c>
      <c r="CF315" s="84"/>
      <c r="CG315" s="84"/>
      <c r="CH315" s="84"/>
      <c r="CI315" s="84">
        <f t="shared" si="933"/>
        <v>0</v>
      </c>
      <c r="CJ315" s="84"/>
      <c r="CK315" s="84">
        <f t="shared" si="934"/>
        <v>0</v>
      </c>
      <c r="CL315" s="84"/>
      <c r="CM315" s="84">
        <f t="shared" si="935"/>
        <v>0</v>
      </c>
      <c r="CN315" s="84"/>
      <c r="CO315" s="84">
        <f t="shared" si="936"/>
        <v>0</v>
      </c>
      <c r="CP315" s="84"/>
      <c r="CQ315" s="84">
        <f t="shared" si="937"/>
        <v>0</v>
      </c>
      <c r="CR315" s="84"/>
      <c r="CS315" s="84">
        <f t="shared" si="938"/>
        <v>0</v>
      </c>
      <c r="CT315" s="84"/>
      <c r="CU315" s="84">
        <f t="shared" si="939"/>
        <v>0</v>
      </c>
      <c r="CV315" s="84"/>
      <c r="CW315" s="84">
        <f t="shared" si="940"/>
        <v>0</v>
      </c>
      <c r="CX315" s="90"/>
      <c r="CY315" s="84">
        <f t="shared" si="941"/>
        <v>0</v>
      </c>
      <c r="CZ315" s="84"/>
      <c r="DA315" s="89">
        <f t="shared" si="942"/>
        <v>0</v>
      </c>
      <c r="DB315" s="84"/>
      <c r="DC315" s="84"/>
      <c r="DD315" s="91"/>
      <c r="DE315" s="84">
        <f t="shared" si="943"/>
        <v>0</v>
      </c>
      <c r="DF315" s="84"/>
      <c r="DG315" s="84">
        <f t="shared" si="944"/>
        <v>0</v>
      </c>
      <c r="DH315" s="84"/>
      <c r="DI315" s="84">
        <f t="shared" si="945"/>
        <v>0</v>
      </c>
      <c r="DJ315" s="84"/>
      <c r="DK315" s="89">
        <f t="shared" si="946"/>
        <v>0</v>
      </c>
      <c r="DL315" s="89"/>
      <c r="DM315" s="89"/>
      <c r="DN315" s="85">
        <f t="shared" si="904"/>
        <v>139</v>
      </c>
      <c r="DO315" s="85">
        <f t="shared" si="904"/>
        <v>16776389.503999999</v>
      </c>
    </row>
    <row r="316" spans="1:119" ht="15.75" customHeight="1" x14ac:dyDescent="0.25">
      <c r="A316" s="196">
        <v>29</v>
      </c>
      <c r="B316" s="211"/>
      <c r="C316" s="212"/>
      <c r="D316" s="214" t="s">
        <v>705</v>
      </c>
      <c r="E316" s="200">
        <v>25969</v>
      </c>
      <c r="F316" s="213">
        <v>1.37</v>
      </c>
      <c r="G316" s="207"/>
      <c r="H316" s="77"/>
      <c r="I316" s="77"/>
      <c r="J316" s="77"/>
      <c r="K316" s="208"/>
      <c r="L316" s="209">
        <v>1.4</v>
      </c>
      <c r="M316" s="209">
        <v>1.68</v>
      </c>
      <c r="N316" s="209">
        <v>2.23</v>
      </c>
      <c r="O316" s="210">
        <v>2.57</v>
      </c>
      <c r="P316" s="206">
        <f t="shared" ref="P316:CA316" si="947">SUM(P317:P329)</f>
        <v>1071</v>
      </c>
      <c r="Q316" s="206">
        <f t="shared" si="947"/>
        <v>67417446.744760007</v>
      </c>
      <c r="R316" s="206">
        <f t="shared" si="947"/>
        <v>3873</v>
      </c>
      <c r="S316" s="206">
        <f t="shared" si="947"/>
        <v>300215533.41500002</v>
      </c>
      <c r="T316" s="206">
        <f t="shared" si="947"/>
        <v>1009</v>
      </c>
      <c r="U316" s="206">
        <f t="shared" si="947"/>
        <v>55429999.491999999</v>
      </c>
      <c r="V316" s="206">
        <f t="shared" si="947"/>
        <v>2</v>
      </c>
      <c r="W316" s="206">
        <f t="shared" si="947"/>
        <v>89982.584999999992</v>
      </c>
      <c r="X316" s="206">
        <f t="shared" si="947"/>
        <v>3</v>
      </c>
      <c r="Y316" s="206">
        <f t="shared" si="947"/>
        <v>209195.87640000001</v>
      </c>
      <c r="Z316" s="206">
        <f t="shared" si="947"/>
        <v>0</v>
      </c>
      <c r="AA316" s="206">
        <f t="shared" si="947"/>
        <v>0</v>
      </c>
      <c r="AB316" s="206">
        <f t="shared" si="947"/>
        <v>0</v>
      </c>
      <c r="AC316" s="206">
        <f t="shared" si="947"/>
        <v>0</v>
      </c>
      <c r="AD316" s="206">
        <f t="shared" si="947"/>
        <v>0</v>
      </c>
      <c r="AE316" s="206">
        <f t="shared" si="947"/>
        <v>0</v>
      </c>
      <c r="AF316" s="206">
        <f t="shared" si="947"/>
        <v>96</v>
      </c>
      <c r="AG316" s="206">
        <f t="shared" si="947"/>
        <v>5304246.1569999997</v>
      </c>
      <c r="AH316" s="206">
        <f t="shared" si="947"/>
        <v>0</v>
      </c>
      <c r="AI316" s="206">
        <f t="shared" si="947"/>
        <v>0</v>
      </c>
      <c r="AJ316" s="206">
        <f t="shared" si="947"/>
        <v>573</v>
      </c>
      <c r="AK316" s="206">
        <f t="shared" si="947"/>
        <v>24900417.200400006</v>
      </c>
      <c r="AL316" s="206">
        <f t="shared" si="947"/>
        <v>25</v>
      </c>
      <c r="AM316" s="206">
        <f t="shared" si="947"/>
        <v>1369734.9050000003</v>
      </c>
      <c r="AN316" s="206">
        <f t="shared" si="947"/>
        <v>73</v>
      </c>
      <c r="AO316" s="206">
        <f t="shared" si="947"/>
        <v>3819660.7526000002</v>
      </c>
      <c r="AP316" s="206">
        <f t="shared" si="947"/>
        <v>1713</v>
      </c>
      <c r="AQ316" s="206">
        <f t="shared" si="947"/>
        <v>126053712.97680001</v>
      </c>
      <c r="AR316" s="206">
        <f t="shared" si="947"/>
        <v>2</v>
      </c>
      <c r="AS316" s="206">
        <f t="shared" si="947"/>
        <v>171632.23728</v>
      </c>
      <c r="AT316" s="206">
        <f t="shared" si="947"/>
        <v>4</v>
      </c>
      <c r="AU316" s="206">
        <f t="shared" si="947"/>
        <v>214038.57552000001</v>
      </c>
      <c r="AV316" s="206">
        <f t="shared" si="947"/>
        <v>0</v>
      </c>
      <c r="AW316" s="206">
        <f t="shared" si="947"/>
        <v>0</v>
      </c>
      <c r="AX316" s="206">
        <f t="shared" si="947"/>
        <v>0</v>
      </c>
      <c r="AY316" s="206">
        <f t="shared" si="947"/>
        <v>0</v>
      </c>
      <c r="AZ316" s="206">
        <f t="shared" si="947"/>
        <v>0</v>
      </c>
      <c r="BA316" s="206">
        <f t="shared" si="947"/>
        <v>0</v>
      </c>
      <c r="BB316" s="206">
        <f t="shared" si="947"/>
        <v>0</v>
      </c>
      <c r="BC316" s="206">
        <f t="shared" si="947"/>
        <v>0</v>
      </c>
      <c r="BD316" s="206">
        <f t="shared" si="947"/>
        <v>0</v>
      </c>
      <c r="BE316" s="206">
        <f t="shared" si="947"/>
        <v>0</v>
      </c>
      <c r="BF316" s="206">
        <f t="shared" si="947"/>
        <v>0</v>
      </c>
      <c r="BG316" s="206">
        <f t="shared" si="947"/>
        <v>0</v>
      </c>
      <c r="BH316" s="206">
        <f t="shared" si="947"/>
        <v>0</v>
      </c>
      <c r="BI316" s="206">
        <f t="shared" si="947"/>
        <v>0</v>
      </c>
      <c r="BJ316" s="206">
        <f t="shared" si="947"/>
        <v>440</v>
      </c>
      <c r="BK316" s="206">
        <f t="shared" si="947"/>
        <v>28469486.451840002</v>
      </c>
      <c r="BL316" s="206">
        <f t="shared" si="947"/>
        <v>0</v>
      </c>
      <c r="BM316" s="206">
        <f t="shared" si="947"/>
        <v>0</v>
      </c>
      <c r="BN316" s="206">
        <f t="shared" si="947"/>
        <v>0</v>
      </c>
      <c r="BO316" s="206">
        <f t="shared" si="947"/>
        <v>0</v>
      </c>
      <c r="BP316" s="206">
        <f t="shared" si="947"/>
        <v>126</v>
      </c>
      <c r="BQ316" s="206">
        <f t="shared" si="947"/>
        <v>5654003.9203199986</v>
      </c>
      <c r="BR316" s="206">
        <f t="shared" si="947"/>
        <v>13</v>
      </c>
      <c r="BS316" s="206">
        <f t="shared" si="947"/>
        <v>464201.06880000001</v>
      </c>
      <c r="BT316" s="206">
        <f t="shared" si="947"/>
        <v>80</v>
      </c>
      <c r="BU316" s="206">
        <f t="shared" si="947"/>
        <v>4557163.1091840006</v>
      </c>
      <c r="BV316" s="206">
        <f t="shared" si="947"/>
        <v>218</v>
      </c>
      <c r="BW316" s="206">
        <f t="shared" si="947"/>
        <v>12072630.766559999</v>
      </c>
      <c r="BX316" s="206">
        <f t="shared" si="947"/>
        <v>0</v>
      </c>
      <c r="BY316" s="206">
        <f t="shared" si="947"/>
        <v>0</v>
      </c>
      <c r="BZ316" s="206">
        <f t="shared" si="947"/>
        <v>0</v>
      </c>
      <c r="CA316" s="206">
        <f t="shared" si="947"/>
        <v>0</v>
      </c>
      <c r="CB316" s="206">
        <f t="shared" ref="CB316:DM316" si="948">SUM(CB317:CB329)</f>
        <v>0</v>
      </c>
      <c r="CC316" s="206">
        <f t="shared" si="948"/>
        <v>0</v>
      </c>
      <c r="CD316" s="206">
        <f t="shared" si="948"/>
        <v>16</v>
      </c>
      <c r="CE316" s="206">
        <f t="shared" si="948"/>
        <v>828494.20079999999</v>
      </c>
      <c r="CF316" s="206">
        <f t="shared" si="948"/>
        <v>0</v>
      </c>
      <c r="CG316" s="206">
        <f t="shared" si="948"/>
        <v>0</v>
      </c>
      <c r="CH316" s="206">
        <f t="shared" si="948"/>
        <v>0</v>
      </c>
      <c r="CI316" s="206">
        <f t="shared" si="948"/>
        <v>0</v>
      </c>
      <c r="CJ316" s="206">
        <f t="shared" si="948"/>
        <v>16</v>
      </c>
      <c r="CK316" s="206">
        <f t="shared" si="948"/>
        <v>620679.87520000013</v>
      </c>
      <c r="CL316" s="206">
        <f t="shared" si="948"/>
        <v>38</v>
      </c>
      <c r="CM316" s="206">
        <f t="shared" si="948"/>
        <v>1526977.2</v>
      </c>
      <c r="CN316" s="206">
        <f t="shared" si="948"/>
        <v>145</v>
      </c>
      <c r="CO316" s="206">
        <f t="shared" si="948"/>
        <v>5396410.1380000003</v>
      </c>
      <c r="CP316" s="206">
        <f t="shared" si="948"/>
        <v>102</v>
      </c>
      <c r="CQ316" s="206">
        <f t="shared" si="948"/>
        <v>4215184.2039999999</v>
      </c>
      <c r="CR316" s="206">
        <f t="shared" si="948"/>
        <v>490</v>
      </c>
      <c r="CS316" s="206">
        <f t="shared" si="948"/>
        <v>23037286.876799997</v>
      </c>
      <c r="CT316" s="206">
        <f t="shared" si="948"/>
        <v>76</v>
      </c>
      <c r="CU316" s="206">
        <f t="shared" si="948"/>
        <v>4538787.0292799994</v>
      </c>
      <c r="CV316" s="206">
        <f t="shared" si="948"/>
        <v>0</v>
      </c>
      <c r="CW316" s="206">
        <f t="shared" si="948"/>
        <v>0</v>
      </c>
      <c r="CX316" s="206">
        <f t="shared" si="948"/>
        <v>0</v>
      </c>
      <c r="CY316" s="206">
        <f t="shared" si="948"/>
        <v>0</v>
      </c>
      <c r="CZ316" s="206">
        <f t="shared" si="948"/>
        <v>0</v>
      </c>
      <c r="DA316" s="206">
        <f t="shared" si="948"/>
        <v>0</v>
      </c>
      <c r="DB316" s="206">
        <f t="shared" si="948"/>
        <v>0</v>
      </c>
      <c r="DC316" s="206">
        <f t="shared" si="948"/>
        <v>0</v>
      </c>
      <c r="DD316" s="206">
        <f t="shared" si="948"/>
        <v>12</v>
      </c>
      <c r="DE316" s="206">
        <f t="shared" si="948"/>
        <v>349459.63920000003</v>
      </c>
      <c r="DF316" s="206">
        <f t="shared" si="948"/>
        <v>34</v>
      </c>
      <c r="DG316" s="206">
        <f t="shared" si="948"/>
        <v>1655243.2848</v>
      </c>
      <c r="DH316" s="206">
        <f t="shared" si="948"/>
        <v>20</v>
      </c>
      <c r="DI316" s="206">
        <f t="shared" si="948"/>
        <v>752841.31</v>
      </c>
      <c r="DJ316" s="206">
        <f t="shared" si="948"/>
        <v>34</v>
      </c>
      <c r="DK316" s="206">
        <f t="shared" si="948"/>
        <v>2531193.7555799996</v>
      </c>
      <c r="DL316" s="206">
        <f t="shared" si="948"/>
        <v>0</v>
      </c>
      <c r="DM316" s="206">
        <f t="shared" si="948"/>
        <v>0</v>
      </c>
      <c r="DN316" s="206">
        <f>SUM(DN317:DN329)</f>
        <v>10304</v>
      </c>
      <c r="DO316" s="206">
        <f t="shared" ref="DO316" si="949">SUM(DO317:DO329)</f>
        <v>681865643.748124</v>
      </c>
    </row>
    <row r="317" spans="1:119" ht="30" customHeight="1" x14ac:dyDescent="0.25">
      <c r="A317" s="73"/>
      <c r="B317" s="78">
        <v>275</v>
      </c>
      <c r="C317" s="79" t="s">
        <v>706</v>
      </c>
      <c r="D317" s="109" t="s">
        <v>707</v>
      </c>
      <c r="E317" s="74">
        <v>25969</v>
      </c>
      <c r="F317" s="81">
        <v>0.99</v>
      </c>
      <c r="G317" s="76">
        <v>1</v>
      </c>
      <c r="H317" s="77"/>
      <c r="I317" s="77"/>
      <c r="J317" s="77"/>
      <c r="K317" s="51"/>
      <c r="L317" s="82">
        <v>1.4</v>
      </c>
      <c r="M317" s="82">
        <v>1.68</v>
      </c>
      <c r="N317" s="82">
        <v>2.23</v>
      </c>
      <c r="O317" s="83">
        <v>2.57</v>
      </c>
      <c r="P317" s="84">
        <v>3</v>
      </c>
      <c r="Q317" s="84">
        <f>(P317*$E317*$F317*$G317*$L317*$Q$11)</f>
        <v>118777.0122</v>
      </c>
      <c r="R317" s="84">
        <v>17</v>
      </c>
      <c r="S317" s="84">
        <f>(R317*$E317*$F317*$G317*$L317*$S$11)</f>
        <v>673069.73580000002</v>
      </c>
      <c r="T317" s="84">
        <v>109</v>
      </c>
      <c r="U317" s="84">
        <f>(T317*$E317*$F317*$G317*$L317*$U$11)</f>
        <v>4904050.8824999994</v>
      </c>
      <c r="V317" s="84">
        <v>2</v>
      </c>
      <c r="W317" s="85">
        <f>(V317*$E317*$F317*$G317*$L317*$W$11)</f>
        <v>89982.584999999992</v>
      </c>
      <c r="X317" s="84"/>
      <c r="Y317" s="84">
        <f>(X317*$E317*$F317*$G317*$L317*$Y$11)</f>
        <v>0</v>
      </c>
      <c r="Z317" s="84"/>
      <c r="AA317" s="84"/>
      <c r="AB317" s="84"/>
      <c r="AC317" s="84">
        <f>(AB317*$E317*$F317*$G317*$L317*$AC$11)</f>
        <v>0</v>
      </c>
      <c r="AD317" s="84"/>
      <c r="AE317" s="84"/>
      <c r="AF317" s="84">
        <v>2</v>
      </c>
      <c r="AG317" s="84">
        <f>(AF317*$E317*$F317*$G317*$L317*$AG$11)</f>
        <v>79184.674800000008</v>
      </c>
      <c r="AH317" s="84"/>
      <c r="AI317" s="84"/>
      <c r="AJ317" s="84">
        <v>1</v>
      </c>
      <c r="AK317" s="84">
        <f>(AJ317*$E317*$F317*$G317*$L317*$AK$11)</f>
        <v>39592.337400000004</v>
      </c>
      <c r="AL317" s="84"/>
      <c r="AM317" s="85">
        <f>(AL317*$E317*$F317*$G317*$L317*$AM$11)</f>
        <v>0</v>
      </c>
      <c r="AN317" s="84"/>
      <c r="AO317" s="84">
        <f>(AN317*$E317*$F317*$G317*$L317*$AO$11)</f>
        <v>0</v>
      </c>
      <c r="AP317" s="84">
        <v>30</v>
      </c>
      <c r="AQ317" s="84">
        <f>(AP317*$E317*$F317*$G317*$M317*$AQ$11)</f>
        <v>1425324.1464</v>
      </c>
      <c r="AR317" s="88"/>
      <c r="AS317" s="84">
        <f>(AR317*$E317*$F317*$G317*$M317*$AS$11)</f>
        <v>0</v>
      </c>
      <c r="AT317" s="84"/>
      <c r="AU317" s="89">
        <f>(AT317*$E317*$F317*$G317*$M317*$AU$11)</f>
        <v>0</v>
      </c>
      <c r="AV317" s="84"/>
      <c r="AW317" s="84">
        <f>(AV317*$E317*$F317*$G317*$L317*$AW$11)</f>
        <v>0</v>
      </c>
      <c r="AX317" s="84">
        <v>0</v>
      </c>
      <c r="AY317" s="84">
        <f>(AX317*$E317*$F317*$G317*$L317*$AY$11)</f>
        <v>0</v>
      </c>
      <c r="AZ317" s="84"/>
      <c r="BA317" s="84">
        <f>(AZ317*$E317*$F317*$G317*$L317*$BA$11)</f>
        <v>0</v>
      </c>
      <c r="BB317" s="84"/>
      <c r="BC317" s="84">
        <f>(BB317*$E317*$F317*$G317*$L317*$BC$11)</f>
        <v>0</v>
      </c>
      <c r="BD317" s="84"/>
      <c r="BE317" s="85">
        <f>(BD317*$E317*$F317*$G317*$L317*$BE$11)</f>
        <v>0</v>
      </c>
      <c r="BF317" s="84"/>
      <c r="BG317" s="85">
        <f>(BF317*$E317*$F317*$G317*$L317*$BG$11)</f>
        <v>0</v>
      </c>
      <c r="BH317" s="84"/>
      <c r="BI317" s="84">
        <f>(BH317*$E317*$F317*$G317*$L317*$BI$11)</f>
        <v>0</v>
      </c>
      <c r="BJ317" s="84"/>
      <c r="BK317" s="84">
        <f>(BJ317*$E317*$F317*$G317*$M317*$BK$11)</f>
        <v>0</v>
      </c>
      <c r="BL317" s="84"/>
      <c r="BM317" s="84">
        <f>(BL317*$E317*$F317*$G317*$M317*$BM$11)</f>
        <v>0</v>
      </c>
      <c r="BN317" s="84"/>
      <c r="BO317" s="85">
        <f>(BN317*$E317*$F317*$G317*$M317*$BO$11)</f>
        <v>0</v>
      </c>
      <c r="BP317" s="84"/>
      <c r="BQ317" s="84">
        <f>(BP317*$E317*$F317*$G317*$M317*$BQ$11)</f>
        <v>0</v>
      </c>
      <c r="BR317" s="84"/>
      <c r="BS317" s="84">
        <f>(BR317*$E317*$F317*$G317*$M317*$BS$11)</f>
        <v>0</v>
      </c>
      <c r="BT317" s="84"/>
      <c r="BU317" s="85">
        <f>(BT317*$E317*$F317*$G317*$M317*$BU$11)</f>
        <v>0</v>
      </c>
      <c r="BV317" s="84"/>
      <c r="BW317" s="89">
        <f>(BV317*$E317*$F317*$G317*$M317*$BW$11)</f>
        <v>0</v>
      </c>
      <c r="BX317" s="84"/>
      <c r="BY317" s="84">
        <f>(BX317*$E317*$F317*$G317*$L317*$BY$11)</f>
        <v>0</v>
      </c>
      <c r="BZ317" s="84"/>
      <c r="CA317" s="84">
        <f>(BZ317*$E317*$F317*$G317*$L317*$CA$11)</f>
        <v>0</v>
      </c>
      <c r="CB317" s="84"/>
      <c r="CC317" s="84">
        <f>(CB317*$E317*$F317*$G317*$L317*$CC$11)</f>
        <v>0</v>
      </c>
      <c r="CD317" s="84">
        <v>1</v>
      </c>
      <c r="CE317" s="84">
        <f>(CD317*$E317*$F317*$G317*$M317*$CE$11)</f>
        <v>43191.640800000001</v>
      </c>
      <c r="CF317" s="84"/>
      <c r="CG317" s="84"/>
      <c r="CH317" s="84"/>
      <c r="CI317" s="85">
        <f>(CH317*$E317*$F317*$G317*$L317*$CI$11)</f>
        <v>0</v>
      </c>
      <c r="CJ317" s="84"/>
      <c r="CK317" s="85">
        <f>(CJ317*$E317*$F317*$G317*$L317*$CK$11)</f>
        <v>0</v>
      </c>
      <c r="CL317" s="84"/>
      <c r="CM317" s="84">
        <f>(CL317*$E317*$F317*$G317*$L317*$CM$11)</f>
        <v>0</v>
      </c>
      <c r="CN317" s="84"/>
      <c r="CO317" s="84">
        <f>(CN317*$E317*$F317*$G317*$L317*$CO$11)</f>
        <v>0</v>
      </c>
      <c r="CP317" s="84"/>
      <c r="CQ317" s="84">
        <f>(CP317*$E317*$F317*$G317*$L317*$CQ$11)</f>
        <v>0</v>
      </c>
      <c r="CR317" s="84"/>
      <c r="CS317" s="84">
        <f>(CR317*$E317*$F317*$G317*$M317*$CS$11)</f>
        <v>0</v>
      </c>
      <c r="CT317" s="84"/>
      <c r="CU317" s="84">
        <f>(CT317*$E317*$F317*$G317*$M317*$CU$11)</f>
        <v>0</v>
      </c>
      <c r="CV317" s="84"/>
      <c r="CW317" s="84">
        <f>(CV317*$E317*$F317*$G317*$M317*$CW$11)</f>
        <v>0</v>
      </c>
      <c r="CX317" s="90"/>
      <c r="CY317" s="84">
        <f>(CX317*$E317*$F317*$G317*$M317*$CY$11)</f>
        <v>0</v>
      </c>
      <c r="CZ317" s="84"/>
      <c r="DA317" s="89"/>
      <c r="DB317" s="84"/>
      <c r="DC317" s="84">
        <f>(DB317*$E317*$F317*$G317*$M317*$DC$11)</f>
        <v>0</v>
      </c>
      <c r="DD317" s="91"/>
      <c r="DE317" s="84">
        <f>(DD317*$E317*$F317*$G317*$M317*$DE$11)</f>
        <v>0</v>
      </c>
      <c r="DF317" s="84"/>
      <c r="DG317" s="84">
        <f>(DF317*$E317*$F317*$G317*$M317*$DG$11)</f>
        <v>0</v>
      </c>
      <c r="DH317" s="84"/>
      <c r="DI317" s="84">
        <f>(DH317*$E317*$F317*$G317*$N317*$DI$11)</f>
        <v>0</v>
      </c>
      <c r="DJ317" s="84"/>
      <c r="DK317" s="92">
        <f>(DJ317*$E317*$F317*$G317*$O317*$DK$11)</f>
        <v>0</v>
      </c>
      <c r="DL317" s="89"/>
      <c r="DM317" s="89"/>
      <c r="DN317" s="85">
        <f t="shared" ref="DN317:DN329" si="950">SUM(P317,R317,T317,V317,X317,Z317,AB317,AD317,AF317,AH317,AJ317,AL317,AR317,AV317,AX317,CB317,AN317,BB317,BD317,BF317,CP317,BH317,BJ317,AP317,BN317,AT317,CR317,BP317,CT317,BR317,BT317,BV317,CD317,BX317,BZ317,CF317,CH317,CJ317,CL317,CN317,CV317,CX317,BL317,AZ317,CZ317,DB317,DD317,DF317,DH317,DJ317,DL317)</f>
        <v>165</v>
      </c>
      <c r="DO317" s="85">
        <f t="shared" ref="DO317:DO329" si="951">SUM(Q317,S317,U317,W317,Y317,AA317,AC317,AE317,AG317,AI317,AK317,AM317,AS317,AW317,AY317,CC317,AO317,BC317,BE317,BG317,CQ317,BI317,BK317,AQ317,BO317,AU317,CS317,BQ317,CU317,BS317,BU317,BW317,CE317,BY317,CA317,CG317,CI317,CK317,CM317,CO317,CW317,CY317,BM317,BA317,DA317,DC317,DE317,DG317,DI317,DK317,DM317)</f>
        <v>7373173.0148999989</v>
      </c>
    </row>
    <row r="318" spans="1:119" ht="34.5" customHeight="1" x14ac:dyDescent="0.25">
      <c r="A318" s="73"/>
      <c r="B318" s="78">
        <v>276</v>
      </c>
      <c r="C318" s="79" t="s">
        <v>708</v>
      </c>
      <c r="D318" s="109" t="s">
        <v>709</v>
      </c>
      <c r="E318" s="74">
        <v>25969</v>
      </c>
      <c r="F318" s="81">
        <v>1.52</v>
      </c>
      <c r="G318" s="76">
        <v>1</v>
      </c>
      <c r="H318" s="77"/>
      <c r="I318" s="77"/>
      <c r="J318" s="77"/>
      <c r="K318" s="51"/>
      <c r="L318" s="82">
        <v>1.4</v>
      </c>
      <c r="M318" s="82">
        <v>1.68</v>
      </c>
      <c r="N318" s="82">
        <v>2.23</v>
      </c>
      <c r="O318" s="83">
        <v>2.57</v>
      </c>
      <c r="P318" s="84">
        <v>55</v>
      </c>
      <c r="Q318" s="84">
        <f t="shared" ref="Q318:Q321" si="952">(P318*$E318*$F318*$G318*$L318)</f>
        <v>3039411.76</v>
      </c>
      <c r="R318" s="84">
        <v>85</v>
      </c>
      <c r="S318" s="89">
        <f t="shared" ref="S318:S321" si="953">(R318*$E318*$F318*$G318*$L318)</f>
        <v>4697272.72</v>
      </c>
      <c r="T318" s="84">
        <v>6</v>
      </c>
      <c r="U318" s="84">
        <f t="shared" ref="U318:U321" si="954">(T318*$E318*$F318*$G318*$L318)</f>
        <v>331572.19199999998</v>
      </c>
      <c r="V318" s="84"/>
      <c r="W318" s="84">
        <f t="shared" ref="W318:W321" si="955">(V318*$E318*$F318*$G318*$L318)</f>
        <v>0</v>
      </c>
      <c r="X318" s="84"/>
      <c r="Y318" s="84">
        <f t="shared" ref="Y318:Y321" si="956">(X318*$E318*$F318*$G318*$L318)</f>
        <v>0</v>
      </c>
      <c r="Z318" s="84"/>
      <c r="AA318" s="84"/>
      <c r="AB318" s="84"/>
      <c r="AC318" s="84">
        <f t="shared" ref="AC318:AC321" si="957">(AB318*$E318*$F318*$G318*$L318)</f>
        <v>0</v>
      </c>
      <c r="AD318" s="84"/>
      <c r="AE318" s="84"/>
      <c r="AF318" s="84"/>
      <c r="AG318" s="84">
        <f t="shared" ref="AG318:AG321" si="958">(AF318*$E318*$F318*$G318*$L318)</f>
        <v>0</v>
      </c>
      <c r="AH318" s="84"/>
      <c r="AI318" s="84"/>
      <c r="AJ318" s="84"/>
      <c r="AK318" s="84">
        <f t="shared" ref="AK318:AK321" si="959">(AJ318*$E318*$F318*$G318*$L318)</f>
        <v>0</v>
      </c>
      <c r="AL318" s="84"/>
      <c r="AM318" s="84">
        <f t="shared" ref="AM318:AM321" si="960">(AL318*$E318*$F318*$G318*$L318)</f>
        <v>0</v>
      </c>
      <c r="AN318" s="84"/>
      <c r="AO318" s="84">
        <f t="shared" ref="AO318:AO321" si="961">(AN318*$E318*$F318*$G318*$L318)</f>
        <v>0</v>
      </c>
      <c r="AP318" s="84">
        <v>70</v>
      </c>
      <c r="AQ318" s="85">
        <f t="shared" ref="AQ318:AQ321" si="962">(AP318*$E318*$F318*$G318*$M318)</f>
        <v>4642010.6880000001</v>
      </c>
      <c r="AR318" s="90"/>
      <c r="AS318" s="84">
        <f t="shared" ref="AS318:AS321" si="963">(AR318*$E318*$F318*$G318*$M318)</f>
        <v>0</v>
      </c>
      <c r="AT318" s="84"/>
      <c r="AU318" s="89">
        <f t="shared" ref="AU318:AU321" si="964">(AT318*$E318*$F318*$G318*$M318)</f>
        <v>0</v>
      </c>
      <c r="AV318" s="84"/>
      <c r="AW318" s="84">
        <f>(AV318*$E318*$F318*$G318*$L318*$AK$11)</f>
        <v>0</v>
      </c>
      <c r="AX318" s="84">
        <v>0</v>
      </c>
      <c r="AY318" s="84">
        <f t="shared" ref="AY318:AY321" si="965">(AX318*$E318*$F318*$G318*$L318*AY$11)</f>
        <v>0</v>
      </c>
      <c r="AZ318" s="84"/>
      <c r="BA318" s="84">
        <f>(AZ318*$E318*$F318*$G318*$L318*BA$11)</f>
        <v>0</v>
      </c>
      <c r="BB318" s="84"/>
      <c r="BC318" s="84">
        <f t="shared" ref="BC318:BC321" si="966">(BB318*$E318*$F318*$G318*$L318)</f>
        <v>0</v>
      </c>
      <c r="BD318" s="84"/>
      <c r="BE318" s="84">
        <f t="shared" ref="BE318:BE321" si="967">(BD318*$E318*$F318*$G318*$L318)</f>
        <v>0</v>
      </c>
      <c r="BF318" s="84"/>
      <c r="BG318" s="84"/>
      <c r="BH318" s="84"/>
      <c r="BI318" s="84">
        <f t="shared" ref="BI318:BI321" si="968">(BH318*$E318*$F318*$G318*$L318)</f>
        <v>0</v>
      </c>
      <c r="BJ318" s="84">
        <v>60</v>
      </c>
      <c r="BK318" s="84">
        <f t="shared" ref="BK318:BK321" si="969">(BJ318*$E318*$F318*$G318*$M318)</f>
        <v>3978866.3039999995</v>
      </c>
      <c r="BL318" s="84"/>
      <c r="BM318" s="84">
        <f t="shared" ref="BM318:BM321" si="970">(BL318*$E318*$F318*$G318*$M318)</f>
        <v>0</v>
      </c>
      <c r="BN318" s="84"/>
      <c r="BO318" s="84">
        <f t="shared" ref="BO318:BO321" si="971">(BN318*$E318*$F318*$G318*$M318)</f>
        <v>0</v>
      </c>
      <c r="BP318" s="84">
        <v>20</v>
      </c>
      <c r="BQ318" s="84">
        <f t="shared" ref="BQ318:BQ321" si="972">(BP318*$E318*$F318*$G318*$M318)</f>
        <v>1326288.7679999999</v>
      </c>
      <c r="BR318" s="84">
        <v>2</v>
      </c>
      <c r="BS318" s="84">
        <f t="shared" ref="BS318:BS321" si="973">(BR318*$E318*$F318*$G318*$M318)</f>
        <v>132628.8768</v>
      </c>
      <c r="BT318" s="84">
        <v>10</v>
      </c>
      <c r="BU318" s="84">
        <f t="shared" ref="BU318:BU321" si="974">(BT318*$E318*$F318*$G318*$M318)</f>
        <v>663144.38399999996</v>
      </c>
      <c r="BV318" s="84">
        <v>22</v>
      </c>
      <c r="BW318" s="89">
        <f t="shared" ref="BW318:BW321" si="975">(BV318*$E318*$F318*$G318*$M318)</f>
        <v>1458917.6447999999</v>
      </c>
      <c r="BX318" s="84"/>
      <c r="BY318" s="84">
        <f t="shared" ref="BY318:BY321" si="976">(BX318*$E318*$F318*$G318*$L318)</f>
        <v>0</v>
      </c>
      <c r="BZ318" s="84"/>
      <c r="CA318" s="85">
        <f t="shared" ref="CA318:CA321" si="977">(BZ318*$E318*$F318*$G318*$L318)</f>
        <v>0</v>
      </c>
      <c r="CB318" s="84"/>
      <c r="CC318" s="84">
        <f t="shared" ref="CC318:CC321" si="978">(CB318*$E318*$F318*$G318*$L318)</f>
        <v>0</v>
      </c>
      <c r="CD318" s="84">
        <v>2</v>
      </c>
      <c r="CE318" s="84">
        <f t="shared" ref="CE318:CE321" si="979">(CD318*$E318*$F318*$G318*$M318)</f>
        <v>132628.8768</v>
      </c>
      <c r="CF318" s="84"/>
      <c r="CG318" s="84"/>
      <c r="CH318" s="84"/>
      <c r="CI318" s="84">
        <f t="shared" ref="CI318:CI321" si="980">(CH318*$E318*$F318*$G318*$L318)</f>
        <v>0</v>
      </c>
      <c r="CJ318" s="84"/>
      <c r="CK318" s="84">
        <f t="shared" ref="CK318:CK321" si="981">(CJ318*$E318*$F318*$G318*$L318)</f>
        <v>0</v>
      </c>
      <c r="CL318" s="84">
        <v>5</v>
      </c>
      <c r="CM318" s="84">
        <f t="shared" ref="CM318:CM321" si="982">(CL318*$E318*$F318*$G318*$L318)</f>
        <v>276310.15999999997</v>
      </c>
      <c r="CN318" s="84">
        <v>27</v>
      </c>
      <c r="CO318" s="84">
        <f t="shared" ref="CO318:CO321" si="983">(CN318*$E318*$F318*$G318*$L318)</f>
        <v>1492074.8639999998</v>
      </c>
      <c r="CP318" s="84">
        <v>11</v>
      </c>
      <c r="CQ318" s="84">
        <f t="shared" ref="CQ318:CQ321" si="984">(CP318*$E318*$F318*$G318*$L318)</f>
        <v>607882.35199999996</v>
      </c>
      <c r="CR318" s="84">
        <v>24</v>
      </c>
      <c r="CS318" s="84">
        <f t="shared" ref="CS318:CS321" si="985">(CR318*$E318*$F318*$G318*$M318)</f>
        <v>1591546.5215999999</v>
      </c>
      <c r="CT318" s="84">
        <v>12</v>
      </c>
      <c r="CU318" s="84">
        <f t="shared" ref="CU318:CU321" si="986">(CT318*$E318*$F318*$G318*$M318)</f>
        <v>795773.26079999993</v>
      </c>
      <c r="CV318" s="84"/>
      <c r="CW318" s="84">
        <f t="shared" ref="CW318:CW321" si="987">(CV318*$E318*$F318*$G318*$M318)</f>
        <v>0</v>
      </c>
      <c r="CX318" s="90"/>
      <c r="CY318" s="84">
        <f t="shared" ref="CY318:CY321" si="988">(CX318*$E318*$F318*$G318*$M318)</f>
        <v>0</v>
      </c>
      <c r="CZ318" s="84"/>
      <c r="DA318" s="89">
        <f t="shared" ref="DA318:DA321" si="989">(CZ318*$E318*$F318*$G318*$M318)</f>
        <v>0</v>
      </c>
      <c r="DB318" s="84"/>
      <c r="DC318" s="84"/>
      <c r="DD318" s="91"/>
      <c r="DE318" s="84">
        <f t="shared" ref="DE318:DE321" si="990">(DD318*$E318*$F318*$G318*$M318)</f>
        <v>0</v>
      </c>
      <c r="DF318" s="84">
        <v>5</v>
      </c>
      <c r="DG318" s="84">
        <f t="shared" ref="DG318:DG321" si="991">(DF318*$E318*$F318*$G318*$M318)</f>
        <v>331572.19199999998</v>
      </c>
      <c r="DH318" s="84"/>
      <c r="DI318" s="84">
        <f t="shared" ref="DI318:DI321" si="992">(DH318*$E318*$F318*$G318*$N318)</f>
        <v>0</v>
      </c>
      <c r="DJ318" s="84">
        <v>2</v>
      </c>
      <c r="DK318" s="89">
        <f t="shared" ref="DK318:DK321" si="993">(DJ318*$E318*$F318*$G318*$O318)</f>
        <v>202890.60319999998</v>
      </c>
      <c r="DL318" s="89"/>
      <c r="DM318" s="89"/>
      <c r="DN318" s="85">
        <f t="shared" si="950"/>
        <v>418</v>
      </c>
      <c r="DO318" s="85">
        <f t="shared" si="951"/>
        <v>25700792.168000001</v>
      </c>
    </row>
    <row r="319" spans="1:119" ht="34.5" customHeight="1" x14ac:dyDescent="0.25">
      <c r="A319" s="73"/>
      <c r="B319" s="78">
        <v>277</v>
      </c>
      <c r="C319" s="79" t="s">
        <v>710</v>
      </c>
      <c r="D319" s="109" t="s">
        <v>711</v>
      </c>
      <c r="E319" s="74">
        <v>25969</v>
      </c>
      <c r="F319" s="81">
        <v>0.69</v>
      </c>
      <c r="G319" s="76">
        <v>1</v>
      </c>
      <c r="H319" s="77"/>
      <c r="I319" s="77"/>
      <c r="J319" s="77"/>
      <c r="K319" s="51"/>
      <c r="L319" s="82">
        <v>1.4</v>
      </c>
      <c r="M319" s="82">
        <v>1.68</v>
      </c>
      <c r="N319" s="82">
        <v>2.23</v>
      </c>
      <c r="O319" s="83">
        <v>2.57</v>
      </c>
      <c r="P319" s="84">
        <v>0</v>
      </c>
      <c r="Q319" s="84">
        <f t="shared" si="952"/>
        <v>0</v>
      </c>
      <c r="R319" s="84">
        <v>8</v>
      </c>
      <c r="S319" s="89">
        <f t="shared" si="953"/>
        <v>200688.43199999994</v>
      </c>
      <c r="T319" s="84">
        <v>19</v>
      </c>
      <c r="U319" s="84">
        <f t="shared" si="954"/>
        <v>476635.0259999999</v>
      </c>
      <c r="V319" s="84"/>
      <c r="W319" s="84">
        <f t="shared" si="955"/>
        <v>0</v>
      </c>
      <c r="X319" s="84"/>
      <c r="Y319" s="84">
        <f t="shared" si="956"/>
        <v>0</v>
      </c>
      <c r="Z319" s="84"/>
      <c r="AA319" s="84"/>
      <c r="AB319" s="84"/>
      <c r="AC319" s="84">
        <f t="shared" si="957"/>
        <v>0</v>
      </c>
      <c r="AD319" s="84"/>
      <c r="AE319" s="84"/>
      <c r="AF319" s="84"/>
      <c r="AG319" s="84">
        <f t="shared" si="958"/>
        <v>0</v>
      </c>
      <c r="AH319" s="84"/>
      <c r="AI319" s="84"/>
      <c r="AJ319" s="84"/>
      <c r="AK319" s="84">
        <f t="shared" si="959"/>
        <v>0</v>
      </c>
      <c r="AL319" s="84"/>
      <c r="AM319" s="84">
        <f t="shared" si="960"/>
        <v>0</v>
      </c>
      <c r="AN319" s="84"/>
      <c r="AO319" s="84">
        <f t="shared" si="961"/>
        <v>0</v>
      </c>
      <c r="AP319" s="84">
        <v>6</v>
      </c>
      <c r="AQ319" s="85">
        <f t="shared" si="962"/>
        <v>180619.58879999997</v>
      </c>
      <c r="AR319" s="90"/>
      <c r="AS319" s="84">
        <f t="shared" si="963"/>
        <v>0</v>
      </c>
      <c r="AT319" s="84"/>
      <c r="AU319" s="89">
        <f t="shared" si="964"/>
        <v>0</v>
      </c>
      <c r="AV319" s="84"/>
      <c r="AW319" s="84">
        <f>(AV319*$E319*$F319*$G319*$L319*$AK$11)</f>
        <v>0</v>
      </c>
      <c r="AX319" s="84">
        <v>0</v>
      </c>
      <c r="AY319" s="84">
        <f t="shared" si="965"/>
        <v>0</v>
      </c>
      <c r="AZ319" s="84"/>
      <c r="BA319" s="84">
        <f>(AZ319*$E319*$F319*$G319*$L319*BA$11)</f>
        <v>0</v>
      </c>
      <c r="BB319" s="84"/>
      <c r="BC319" s="84">
        <f t="shared" si="966"/>
        <v>0</v>
      </c>
      <c r="BD319" s="84"/>
      <c r="BE319" s="84">
        <f t="shared" si="967"/>
        <v>0</v>
      </c>
      <c r="BF319" s="84"/>
      <c r="BG319" s="84"/>
      <c r="BH319" s="84"/>
      <c r="BI319" s="84">
        <f t="shared" si="968"/>
        <v>0</v>
      </c>
      <c r="BJ319" s="84">
        <v>2</v>
      </c>
      <c r="BK319" s="84">
        <f t="shared" si="969"/>
        <v>60206.529599999987</v>
      </c>
      <c r="BL319" s="84"/>
      <c r="BM319" s="84">
        <f t="shared" si="970"/>
        <v>0</v>
      </c>
      <c r="BN319" s="84"/>
      <c r="BO319" s="84">
        <f t="shared" si="971"/>
        <v>0</v>
      </c>
      <c r="BP319" s="84">
        <v>16</v>
      </c>
      <c r="BQ319" s="84">
        <f t="shared" si="972"/>
        <v>481652.2367999999</v>
      </c>
      <c r="BR319" s="84"/>
      <c r="BS319" s="84">
        <f t="shared" si="973"/>
        <v>0</v>
      </c>
      <c r="BT319" s="84">
        <v>3</v>
      </c>
      <c r="BU319" s="84">
        <f t="shared" si="974"/>
        <v>90309.794399999984</v>
      </c>
      <c r="BV319" s="84"/>
      <c r="BW319" s="89">
        <f t="shared" si="975"/>
        <v>0</v>
      </c>
      <c r="BX319" s="84"/>
      <c r="BY319" s="84">
        <f t="shared" si="976"/>
        <v>0</v>
      </c>
      <c r="BZ319" s="84"/>
      <c r="CA319" s="85">
        <f t="shared" si="977"/>
        <v>0</v>
      </c>
      <c r="CB319" s="84"/>
      <c r="CC319" s="84">
        <f t="shared" si="978"/>
        <v>0</v>
      </c>
      <c r="CD319" s="84"/>
      <c r="CE319" s="84">
        <f t="shared" si="979"/>
        <v>0</v>
      </c>
      <c r="CF319" s="84"/>
      <c r="CG319" s="84"/>
      <c r="CH319" s="84"/>
      <c r="CI319" s="84">
        <f t="shared" si="980"/>
        <v>0</v>
      </c>
      <c r="CJ319" s="84"/>
      <c r="CK319" s="84">
        <f t="shared" si="981"/>
        <v>0</v>
      </c>
      <c r="CL319" s="84">
        <v>2</v>
      </c>
      <c r="CM319" s="84">
        <f t="shared" si="982"/>
        <v>50172.107999999986</v>
      </c>
      <c r="CN319" s="84">
        <v>4</v>
      </c>
      <c r="CO319" s="84">
        <f t="shared" si="983"/>
        <v>100344.21599999997</v>
      </c>
      <c r="CP319" s="84">
        <v>5</v>
      </c>
      <c r="CQ319" s="84">
        <f t="shared" si="984"/>
        <v>125430.26999999997</v>
      </c>
      <c r="CR319" s="84">
        <v>4</v>
      </c>
      <c r="CS319" s="84">
        <f t="shared" si="985"/>
        <v>120413.05919999997</v>
      </c>
      <c r="CT319" s="84">
        <v>3</v>
      </c>
      <c r="CU319" s="84">
        <f t="shared" si="986"/>
        <v>90309.794399999984</v>
      </c>
      <c r="CV319" s="84"/>
      <c r="CW319" s="84">
        <f t="shared" si="987"/>
        <v>0</v>
      </c>
      <c r="CX319" s="90"/>
      <c r="CY319" s="84">
        <f t="shared" si="988"/>
        <v>0</v>
      </c>
      <c r="CZ319" s="84"/>
      <c r="DA319" s="89">
        <f t="shared" si="989"/>
        <v>0</v>
      </c>
      <c r="DB319" s="84"/>
      <c r="DC319" s="84"/>
      <c r="DD319" s="91"/>
      <c r="DE319" s="84">
        <f t="shared" si="990"/>
        <v>0</v>
      </c>
      <c r="DF319" s="84">
        <v>2</v>
      </c>
      <c r="DG319" s="84">
        <f t="shared" si="991"/>
        <v>60206.529599999987</v>
      </c>
      <c r="DH319" s="84"/>
      <c r="DI319" s="84">
        <f t="shared" si="992"/>
        <v>0</v>
      </c>
      <c r="DJ319" s="84">
        <v>5</v>
      </c>
      <c r="DK319" s="89">
        <f t="shared" si="993"/>
        <v>230254.13849999994</v>
      </c>
      <c r="DL319" s="89"/>
      <c r="DM319" s="89"/>
      <c r="DN319" s="85">
        <f t="shared" si="950"/>
        <v>79</v>
      </c>
      <c r="DO319" s="85">
        <f t="shared" si="951"/>
        <v>2267241.7232999997</v>
      </c>
    </row>
    <row r="320" spans="1:119" ht="30" customHeight="1" x14ac:dyDescent="0.25">
      <c r="A320" s="73"/>
      <c r="B320" s="78">
        <v>278</v>
      </c>
      <c r="C320" s="79" t="s">
        <v>712</v>
      </c>
      <c r="D320" s="109" t="s">
        <v>713</v>
      </c>
      <c r="E320" s="74">
        <v>25969</v>
      </c>
      <c r="F320" s="81">
        <v>0.56000000000000005</v>
      </c>
      <c r="G320" s="76">
        <v>1</v>
      </c>
      <c r="H320" s="77"/>
      <c r="I320" s="77"/>
      <c r="J320" s="77"/>
      <c r="K320" s="51"/>
      <c r="L320" s="82">
        <v>1.4</v>
      </c>
      <c r="M320" s="82">
        <v>1.68</v>
      </c>
      <c r="N320" s="82">
        <v>2.23</v>
      </c>
      <c r="O320" s="83">
        <v>2.57</v>
      </c>
      <c r="P320" s="84">
        <v>80</v>
      </c>
      <c r="Q320" s="84">
        <f t="shared" si="952"/>
        <v>1628775.6800000002</v>
      </c>
      <c r="R320" s="84">
        <v>75</v>
      </c>
      <c r="S320" s="89">
        <f t="shared" si="953"/>
        <v>1526977.2</v>
      </c>
      <c r="T320" s="84">
        <v>23</v>
      </c>
      <c r="U320" s="84">
        <f t="shared" si="954"/>
        <v>468273.00800000003</v>
      </c>
      <c r="V320" s="84"/>
      <c r="W320" s="84">
        <f t="shared" si="955"/>
        <v>0</v>
      </c>
      <c r="X320" s="84"/>
      <c r="Y320" s="84">
        <f t="shared" si="956"/>
        <v>0</v>
      </c>
      <c r="Z320" s="84"/>
      <c r="AA320" s="84"/>
      <c r="AB320" s="84"/>
      <c r="AC320" s="84">
        <f t="shared" si="957"/>
        <v>0</v>
      </c>
      <c r="AD320" s="84"/>
      <c r="AE320" s="84"/>
      <c r="AF320" s="84"/>
      <c r="AG320" s="84">
        <f t="shared" si="958"/>
        <v>0</v>
      </c>
      <c r="AH320" s="84"/>
      <c r="AI320" s="84"/>
      <c r="AJ320" s="84"/>
      <c r="AK320" s="84">
        <f t="shared" si="959"/>
        <v>0</v>
      </c>
      <c r="AL320" s="84"/>
      <c r="AM320" s="84">
        <f t="shared" si="960"/>
        <v>0</v>
      </c>
      <c r="AN320" s="84"/>
      <c r="AO320" s="84">
        <f t="shared" si="961"/>
        <v>0</v>
      </c>
      <c r="AP320" s="84">
        <v>42</v>
      </c>
      <c r="AQ320" s="85">
        <f t="shared" si="962"/>
        <v>1026128.6784</v>
      </c>
      <c r="AR320" s="90"/>
      <c r="AS320" s="84">
        <f t="shared" si="963"/>
        <v>0</v>
      </c>
      <c r="AT320" s="84"/>
      <c r="AU320" s="89">
        <f t="shared" si="964"/>
        <v>0</v>
      </c>
      <c r="AV320" s="84"/>
      <c r="AW320" s="84">
        <f>(AV320*$E320*$F320*$G320*$L320*$AK$11)</f>
        <v>0</v>
      </c>
      <c r="AX320" s="84"/>
      <c r="AY320" s="84">
        <f t="shared" si="965"/>
        <v>0</v>
      </c>
      <c r="AZ320" s="84"/>
      <c r="BA320" s="84">
        <f>(AZ320*$E320*$F320*$G320*$L320*BA$11)</f>
        <v>0</v>
      </c>
      <c r="BB320" s="84"/>
      <c r="BC320" s="84">
        <f t="shared" si="966"/>
        <v>0</v>
      </c>
      <c r="BD320" s="84"/>
      <c r="BE320" s="84">
        <f t="shared" si="967"/>
        <v>0</v>
      </c>
      <c r="BF320" s="84"/>
      <c r="BG320" s="84"/>
      <c r="BH320" s="84"/>
      <c r="BI320" s="84">
        <f t="shared" si="968"/>
        <v>0</v>
      </c>
      <c r="BJ320" s="84">
        <v>13</v>
      </c>
      <c r="BK320" s="84">
        <f t="shared" si="969"/>
        <v>317611.25760000001</v>
      </c>
      <c r="BL320" s="84"/>
      <c r="BM320" s="84">
        <f t="shared" si="970"/>
        <v>0</v>
      </c>
      <c r="BN320" s="84"/>
      <c r="BO320" s="84">
        <f t="shared" si="971"/>
        <v>0</v>
      </c>
      <c r="BP320" s="84">
        <v>20</v>
      </c>
      <c r="BQ320" s="84">
        <f t="shared" si="972"/>
        <v>488632.70400000009</v>
      </c>
      <c r="BR320" s="84">
        <v>3</v>
      </c>
      <c r="BS320" s="84">
        <f t="shared" si="973"/>
        <v>73294.905600000013</v>
      </c>
      <c r="BT320" s="84">
        <v>7</v>
      </c>
      <c r="BU320" s="84">
        <f t="shared" si="974"/>
        <v>171021.44640000002</v>
      </c>
      <c r="BV320" s="84">
        <v>20</v>
      </c>
      <c r="BW320" s="89">
        <f t="shared" si="975"/>
        <v>488632.70400000009</v>
      </c>
      <c r="BX320" s="84"/>
      <c r="BY320" s="84">
        <f t="shared" si="976"/>
        <v>0</v>
      </c>
      <c r="BZ320" s="84"/>
      <c r="CA320" s="85">
        <f t="shared" si="977"/>
        <v>0</v>
      </c>
      <c r="CB320" s="84"/>
      <c r="CC320" s="84">
        <f t="shared" si="978"/>
        <v>0</v>
      </c>
      <c r="CD320" s="84"/>
      <c r="CE320" s="84">
        <f t="shared" si="979"/>
        <v>0</v>
      </c>
      <c r="CF320" s="84"/>
      <c r="CG320" s="84"/>
      <c r="CH320" s="84"/>
      <c r="CI320" s="84">
        <f t="shared" si="980"/>
        <v>0</v>
      </c>
      <c r="CJ320" s="84"/>
      <c r="CK320" s="84">
        <f t="shared" si="981"/>
        <v>0</v>
      </c>
      <c r="CL320" s="84">
        <v>4</v>
      </c>
      <c r="CM320" s="84">
        <f t="shared" si="982"/>
        <v>81438.784</v>
      </c>
      <c r="CN320" s="84">
        <v>9</v>
      </c>
      <c r="CO320" s="84">
        <f t="shared" si="983"/>
        <v>183237.264</v>
      </c>
      <c r="CP320" s="84">
        <v>17</v>
      </c>
      <c r="CQ320" s="84">
        <f t="shared" si="984"/>
        <v>346114.83200000005</v>
      </c>
      <c r="CR320" s="84">
        <v>21</v>
      </c>
      <c r="CS320" s="84">
        <f t="shared" si="985"/>
        <v>513064.33919999999</v>
      </c>
      <c r="CT320" s="84">
        <v>10</v>
      </c>
      <c r="CU320" s="84">
        <f t="shared" si="986"/>
        <v>244316.35200000004</v>
      </c>
      <c r="CV320" s="84"/>
      <c r="CW320" s="84">
        <f t="shared" si="987"/>
        <v>0</v>
      </c>
      <c r="CX320" s="90"/>
      <c r="CY320" s="84">
        <f t="shared" si="988"/>
        <v>0</v>
      </c>
      <c r="CZ320" s="84"/>
      <c r="DA320" s="89">
        <f t="shared" si="989"/>
        <v>0</v>
      </c>
      <c r="DB320" s="84"/>
      <c r="DC320" s="84"/>
      <c r="DD320" s="91">
        <v>9</v>
      </c>
      <c r="DE320" s="84">
        <f t="shared" si="990"/>
        <v>219884.71679999999</v>
      </c>
      <c r="DF320" s="84">
        <v>2</v>
      </c>
      <c r="DG320" s="84">
        <f t="shared" si="991"/>
        <v>48863.270400000001</v>
      </c>
      <c r="DH320" s="84">
        <v>10</v>
      </c>
      <c r="DI320" s="84">
        <f t="shared" si="992"/>
        <v>324300.87200000003</v>
      </c>
      <c r="DJ320" s="84">
        <v>5</v>
      </c>
      <c r="DK320" s="89">
        <f t="shared" si="993"/>
        <v>186872.92400000003</v>
      </c>
      <c r="DL320" s="89"/>
      <c r="DM320" s="89"/>
      <c r="DN320" s="85">
        <f t="shared" si="950"/>
        <v>370</v>
      </c>
      <c r="DO320" s="85">
        <f t="shared" si="951"/>
        <v>8337440.9383999994</v>
      </c>
    </row>
    <row r="321" spans="1:119" ht="30" customHeight="1" x14ac:dyDescent="0.25">
      <c r="A321" s="73"/>
      <c r="B321" s="78">
        <v>279</v>
      </c>
      <c r="C321" s="79" t="s">
        <v>714</v>
      </c>
      <c r="D321" s="109" t="s">
        <v>715</v>
      </c>
      <c r="E321" s="74">
        <v>25969</v>
      </c>
      <c r="F321" s="81">
        <v>0.74</v>
      </c>
      <c r="G321" s="76">
        <v>1</v>
      </c>
      <c r="H321" s="77"/>
      <c r="I321" s="77"/>
      <c r="J321" s="77"/>
      <c r="K321" s="51"/>
      <c r="L321" s="82">
        <v>1.4</v>
      </c>
      <c r="M321" s="82">
        <v>1.68</v>
      </c>
      <c r="N321" s="82">
        <v>2.23</v>
      </c>
      <c r="O321" s="83">
        <v>2.57</v>
      </c>
      <c r="P321" s="84">
        <v>7</v>
      </c>
      <c r="Q321" s="84">
        <f t="shared" si="952"/>
        <v>188327.18799999999</v>
      </c>
      <c r="R321" s="84">
        <v>35</v>
      </c>
      <c r="S321" s="89">
        <f t="shared" si="953"/>
        <v>941635.94</v>
      </c>
      <c r="T321" s="84">
        <v>5</v>
      </c>
      <c r="U321" s="84">
        <f t="shared" si="954"/>
        <v>134519.41999999998</v>
      </c>
      <c r="V321" s="84"/>
      <c r="W321" s="84">
        <f t="shared" si="955"/>
        <v>0</v>
      </c>
      <c r="X321" s="84"/>
      <c r="Y321" s="84">
        <f t="shared" si="956"/>
        <v>0</v>
      </c>
      <c r="Z321" s="84"/>
      <c r="AA321" s="84"/>
      <c r="AB321" s="84"/>
      <c r="AC321" s="84">
        <f t="shared" si="957"/>
        <v>0</v>
      </c>
      <c r="AD321" s="84"/>
      <c r="AE321" s="84"/>
      <c r="AF321" s="84"/>
      <c r="AG321" s="84">
        <f t="shared" si="958"/>
        <v>0</v>
      </c>
      <c r="AH321" s="84"/>
      <c r="AI321" s="84"/>
      <c r="AJ321" s="84"/>
      <c r="AK321" s="84">
        <f t="shared" si="959"/>
        <v>0</v>
      </c>
      <c r="AL321" s="84"/>
      <c r="AM321" s="84">
        <f t="shared" si="960"/>
        <v>0</v>
      </c>
      <c r="AN321" s="84"/>
      <c r="AO321" s="84">
        <f t="shared" si="961"/>
        <v>0</v>
      </c>
      <c r="AP321" s="84">
        <v>80</v>
      </c>
      <c r="AQ321" s="85">
        <f t="shared" si="962"/>
        <v>2582772.8640000001</v>
      </c>
      <c r="AR321" s="90"/>
      <c r="AS321" s="84">
        <f t="shared" si="963"/>
        <v>0</v>
      </c>
      <c r="AT321" s="84"/>
      <c r="AU321" s="89">
        <f t="shared" si="964"/>
        <v>0</v>
      </c>
      <c r="AV321" s="84"/>
      <c r="AW321" s="84">
        <f>(AV321*$E321*$F321*$G321*$L321*$AK$11)</f>
        <v>0</v>
      </c>
      <c r="AX321" s="84"/>
      <c r="AY321" s="84">
        <f t="shared" si="965"/>
        <v>0</v>
      </c>
      <c r="AZ321" s="84"/>
      <c r="BA321" s="84">
        <f>(AZ321*$E321*$F321*$G321*$L321*BA$11)</f>
        <v>0</v>
      </c>
      <c r="BB321" s="84"/>
      <c r="BC321" s="84">
        <f t="shared" si="966"/>
        <v>0</v>
      </c>
      <c r="BD321" s="84"/>
      <c r="BE321" s="84">
        <f t="shared" si="967"/>
        <v>0</v>
      </c>
      <c r="BF321" s="84"/>
      <c r="BG321" s="84"/>
      <c r="BH321" s="84"/>
      <c r="BI321" s="84">
        <f t="shared" si="968"/>
        <v>0</v>
      </c>
      <c r="BJ321" s="84">
        <v>6</v>
      </c>
      <c r="BK321" s="84">
        <f t="shared" si="969"/>
        <v>193707.96479999999</v>
      </c>
      <c r="BL321" s="84"/>
      <c r="BM321" s="84">
        <f t="shared" si="970"/>
        <v>0</v>
      </c>
      <c r="BN321" s="84"/>
      <c r="BO321" s="84">
        <f t="shared" si="971"/>
        <v>0</v>
      </c>
      <c r="BP321" s="84">
        <v>12</v>
      </c>
      <c r="BQ321" s="84">
        <f t="shared" si="972"/>
        <v>387415.92959999997</v>
      </c>
      <c r="BR321" s="84">
        <v>8</v>
      </c>
      <c r="BS321" s="84">
        <f t="shared" si="973"/>
        <v>258277.28640000001</v>
      </c>
      <c r="BT321" s="84">
        <v>10</v>
      </c>
      <c r="BU321" s="84">
        <f t="shared" si="974"/>
        <v>322846.60800000001</v>
      </c>
      <c r="BV321" s="84">
        <v>5</v>
      </c>
      <c r="BW321" s="89">
        <f t="shared" si="975"/>
        <v>161423.304</v>
      </c>
      <c r="BX321" s="84"/>
      <c r="BY321" s="84">
        <f t="shared" si="976"/>
        <v>0</v>
      </c>
      <c r="BZ321" s="84"/>
      <c r="CA321" s="85">
        <f t="shared" si="977"/>
        <v>0</v>
      </c>
      <c r="CB321" s="84"/>
      <c r="CC321" s="84">
        <f t="shared" si="978"/>
        <v>0</v>
      </c>
      <c r="CD321" s="84"/>
      <c r="CE321" s="84">
        <f t="shared" si="979"/>
        <v>0</v>
      </c>
      <c r="CF321" s="84"/>
      <c r="CG321" s="84"/>
      <c r="CH321" s="84"/>
      <c r="CI321" s="84">
        <f t="shared" si="980"/>
        <v>0</v>
      </c>
      <c r="CJ321" s="84"/>
      <c r="CK321" s="84">
        <f t="shared" si="981"/>
        <v>0</v>
      </c>
      <c r="CL321" s="84">
        <v>5</v>
      </c>
      <c r="CM321" s="84">
        <f t="shared" si="982"/>
        <v>134519.41999999998</v>
      </c>
      <c r="CN321" s="84">
        <v>12</v>
      </c>
      <c r="CO321" s="84">
        <f t="shared" si="983"/>
        <v>322846.60800000001</v>
      </c>
      <c r="CP321" s="84">
        <v>9</v>
      </c>
      <c r="CQ321" s="84">
        <f t="shared" si="984"/>
        <v>242134.95600000001</v>
      </c>
      <c r="CR321" s="84">
        <v>14</v>
      </c>
      <c r="CS321" s="84">
        <f t="shared" si="985"/>
        <v>451985.2512</v>
      </c>
      <c r="CT321" s="84">
        <v>12</v>
      </c>
      <c r="CU321" s="84">
        <f t="shared" si="986"/>
        <v>387415.92959999997</v>
      </c>
      <c r="CV321" s="84"/>
      <c r="CW321" s="84">
        <f t="shared" si="987"/>
        <v>0</v>
      </c>
      <c r="CX321" s="90"/>
      <c r="CY321" s="84">
        <f t="shared" si="988"/>
        <v>0</v>
      </c>
      <c r="CZ321" s="84"/>
      <c r="DA321" s="89">
        <f t="shared" si="989"/>
        <v>0</v>
      </c>
      <c r="DB321" s="84"/>
      <c r="DC321" s="84"/>
      <c r="DD321" s="91">
        <v>1</v>
      </c>
      <c r="DE321" s="84">
        <f t="shared" si="990"/>
        <v>32284.660800000001</v>
      </c>
      <c r="DF321" s="84">
        <v>3</v>
      </c>
      <c r="DG321" s="84">
        <f t="shared" si="991"/>
        <v>96853.982399999994</v>
      </c>
      <c r="DH321" s="84">
        <v>10</v>
      </c>
      <c r="DI321" s="84">
        <f t="shared" si="992"/>
        <v>428540.43800000002</v>
      </c>
      <c r="DJ321" s="84">
        <v>5</v>
      </c>
      <c r="DK321" s="89">
        <f t="shared" si="993"/>
        <v>246939.22099999999</v>
      </c>
      <c r="DL321" s="89"/>
      <c r="DM321" s="89"/>
      <c r="DN321" s="85">
        <f t="shared" si="950"/>
        <v>239</v>
      </c>
      <c r="DO321" s="85">
        <f t="shared" si="951"/>
        <v>7514446.9717999995</v>
      </c>
    </row>
    <row r="322" spans="1:119" ht="30" customHeight="1" x14ac:dyDescent="0.25">
      <c r="A322" s="73"/>
      <c r="B322" s="78">
        <v>280</v>
      </c>
      <c r="C322" s="79" t="s">
        <v>716</v>
      </c>
      <c r="D322" s="109" t="s">
        <v>717</v>
      </c>
      <c r="E322" s="74">
        <v>25969</v>
      </c>
      <c r="F322" s="81">
        <v>1.44</v>
      </c>
      <c r="G322" s="76">
        <v>1</v>
      </c>
      <c r="H322" s="77"/>
      <c r="I322" s="77"/>
      <c r="J322" s="77"/>
      <c r="K322" s="51"/>
      <c r="L322" s="82">
        <v>1.4</v>
      </c>
      <c r="M322" s="82">
        <v>1.68</v>
      </c>
      <c r="N322" s="82">
        <v>2.23</v>
      </c>
      <c r="O322" s="83">
        <v>2.57</v>
      </c>
      <c r="P322" s="84">
        <v>288</v>
      </c>
      <c r="Q322" s="84">
        <f t="shared" ref="Q322:Q327" si="994">(P322*$E322*$F322*$G322*$L322*$Q$11)</f>
        <v>16585590.067199999</v>
      </c>
      <c r="R322" s="84">
        <v>510</v>
      </c>
      <c r="S322" s="84">
        <f t="shared" ref="S322:S327" si="995">(R322*$E322*$F322*$G322*$L322*$S$11)</f>
        <v>29370315.743999999</v>
      </c>
      <c r="T322" s="84">
        <v>247</v>
      </c>
      <c r="U322" s="84">
        <f t="shared" ref="U322:U327" si="996">(T322*$E322*$F322*$G322*$L322*$U$11)</f>
        <v>16164144.359999999</v>
      </c>
      <c r="V322" s="84"/>
      <c r="W322" s="85">
        <f t="shared" ref="W322:W327" si="997">(V322*$E322*$F322*$G322*$L322*$W$11)</f>
        <v>0</v>
      </c>
      <c r="X322" s="84"/>
      <c r="Y322" s="84">
        <f t="shared" ref="Y322:Y327" si="998">(X322*$E322*$F322*$G322*$L322*$Y$11)</f>
        <v>0</v>
      </c>
      <c r="Z322" s="84"/>
      <c r="AA322" s="84"/>
      <c r="AB322" s="84"/>
      <c r="AC322" s="84">
        <f t="shared" ref="AC322:AC327" si="999">(AB322*$E322*$F322*$G322*$L322*$AC$11)</f>
        <v>0</v>
      </c>
      <c r="AD322" s="84"/>
      <c r="AE322" s="84"/>
      <c r="AF322" s="84">
        <v>4</v>
      </c>
      <c r="AG322" s="84">
        <f t="shared" ref="AG322:AG327" si="1000">(AF322*$E322*$F322*$G322*$L322*$AG$11)</f>
        <v>230355.41760000002</v>
      </c>
      <c r="AH322" s="84"/>
      <c r="AI322" s="84"/>
      <c r="AJ322" s="84">
        <v>2</v>
      </c>
      <c r="AK322" s="84">
        <f t="shared" ref="AK322:AK327" si="1001">(AJ322*$E322*$F322*$G322*$L322*$AK$11)</f>
        <v>115177.70880000001</v>
      </c>
      <c r="AL322" s="84"/>
      <c r="AM322" s="85">
        <f t="shared" ref="AM322:AM327" si="1002">(AL322*$E322*$F322*$G322*$L322*$AM$11)</f>
        <v>0</v>
      </c>
      <c r="AN322" s="84">
        <v>2</v>
      </c>
      <c r="AO322" s="84">
        <f t="shared" ref="AO322:AO327" si="1003">(AN322*$E322*$F322*$G322*$L322*$AO$11)</f>
        <v>115177.70880000001</v>
      </c>
      <c r="AP322" s="84">
        <v>210</v>
      </c>
      <c r="AQ322" s="84">
        <f t="shared" ref="AQ322:AQ327" si="1004">(AP322*$E322*$F322*$G322*$M322*$AQ$11)</f>
        <v>14512391.308800001</v>
      </c>
      <c r="AR322" s="90">
        <v>1</v>
      </c>
      <c r="AS322" s="84">
        <f t="shared" ref="AS322:AS327" si="1005">(AR322*$E322*$F322*$G322*$M322*$AS$11)</f>
        <v>87953.886719999995</v>
      </c>
      <c r="AT322" s="84">
        <v>2</v>
      </c>
      <c r="AU322" s="89">
        <f t="shared" ref="AU322:AU327" si="1006">(AT322*$E322*$F322*$G322*$M322*$AU$11)</f>
        <v>138213.25056000001</v>
      </c>
      <c r="AV322" s="84"/>
      <c r="AW322" s="84">
        <f t="shared" ref="AW322:AW327" si="1007">(AV322*$E322*$F322*$G322*$L322*$AW$11)</f>
        <v>0</v>
      </c>
      <c r="AX322" s="84"/>
      <c r="AY322" s="84">
        <f t="shared" ref="AY322:AY327" si="1008">(AX322*$E322*$F322*$G322*$L322*$AY$11)</f>
        <v>0</v>
      </c>
      <c r="AZ322" s="84"/>
      <c r="BA322" s="84">
        <f t="shared" ref="BA322:BA327" si="1009">(AZ322*$E322*$F322*$G322*$L322*$BA$11)</f>
        <v>0</v>
      </c>
      <c r="BB322" s="84"/>
      <c r="BC322" s="84">
        <f t="shared" ref="BC322:BC327" si="1010">(BB322*$E322*$F322*$G322*$L322*$BC$11)</f>
        <v>0</v>
      </c>
      <c r="BD322" s="84"/>
      <c r="BE322" s="85">
        <f t="shared" ref="BE322:BE327" si="1011">(BD322*$E322*$F322*$G322*$L322*$BE$11)</f>
        <v>0</v>
      </c>
      <c r="BF322" s="84"/>
      <c r="BG322" s="85">
        <f t="shared" ref="BG322:BG327" si="1012">(BF322*$E322*$F322*$G322*$L322*$BG$11)</f>
        <v>0</v>
      </c>
      <c r="BH322" s="84"/>
      <c r="BI322" s="84">
        <f t="shared" ref="BI322:BI327" si="1013">(BH322*$E322*$F322*$G322*$L322*$BI$11)</f>
        <v>0</v>
      </c>
      <c r="BJ322" s="84">
        <v>80</v>
      </c>
      <c r="BK322" s="84">
        <f t="shared" ref="BK322:BK327" si="1014">(BJ322*$E322*$F322*$G322*$M322*$BK$11)</f>
        <v>5528530.0224000001</v>
      </c>
      <c r="BL322" s="84"/>
      <c r="BM322" s="84">
        <f t="shared" ref="BM322:BM327" si="1015">(BL322*$E322*$F322*$G322*$M322*$BM$11)</f>
        <v>0</v>
      </c>
      <c r="BN322" s="84"/>
      <c r="BO322" s="85">
        <f t="shared" ref="BO322:BO327" si="1016">(BN322*$E322*$F322*$G322*$M322*$BO$11)</f>
        <v>0</v>
      </c>
      <c r="BP322" s="84">
        <v>10</v>
      </c>
      <c r="BQ322" s="84">
        <f t="shared" ref="BQ322:BQ327" si="1017">(BP322*$E322*$F322*$G322*$M322*$BQ$11)</f>
        <v>628242.04799999995</v>
      </c>
      <c r="BR322" s="84"/>
      <c r="BS322" s="84">
        <f t="shared" ref="BS322:BS327" si="1018">(BR322*$E322*$F322*$G322*$M322*$BS$11)</f>
        <v>0</v>
      </c>
      <c r="BT322" s="84">
        <v>10</v>
      </c>
      <c r="BU322" s="85">
        <f t="shared" ref="BU322:BU327" si="1019">(BT322*$E322*$F322*$G322*$M322*$BU$11)</f>
        <v>753890.45759999997</v>
      </c>
      <c r="BV322" s="84">
        <v>30</v>
      </c>
      <c r="BW322" s="89">
        <f t="shared" ref="BW322:BW327" si="1020">(BV322*$E322*$F322*$G322*$M322*$BW$11)</f>
        <v>2261671.3728</v>
      </c>
      <c r="BX322" s="84"/>
      <c r="BY322" s="84">
        <f t="shared" ref="BY322:BY327" si="1021">(BX322*$E322*$F322*$G322*$L322*$BY$11)</f>
        <v>0</v>
      </c>
      <c r="BZ322" s="84"/>
      <c r="CA322" s="84">
        <f t="shared" ref="CA322:CA327" si="1022">(BZ322*$E322*$F322*$G322*$L322*$CA$11)</f>
        <v>0</v>
      </c>
      <c r="CB322" s="84"/>
      <c r="CC322" s="84">
        <f t="shared" ref="CC322:CC327" si="1023">(CB322*$E322*$F322*$G322*$L322*$CC$11)</f>
        <v>0</v>
      </c>
      <c r="CD322" s="84">
        <v>3</v>
      </c>
      <c r="CE322" s="84">
        <f t="shared" ref="CE322:CE327" si="1024">(CD322*$E322*$F322*$G322*$M322*$CE$11)</f>
        <v>188472.61439999999</v>
      </c>
      <c r="CF322" s="84"/>
      <c r="CG322" s="84"/>
      <c r="CH322" s="84"/>
      <c r="CI322" s="85">
        <f t="shared" ref="CI322:CI327" si="1025">(CH322*$E322*$F322*$G322*$L322*$CI$11)</f>
        <v>0</v>
      </c>
      <c r="CJ322" s="84"/>
      <c r="CK322" s="85">
        <f t="shared" ref="CK322:CK327" si="1026">(CJ322*$E322*$F322*$G322*$L322*$CK$11)</f>
        <v>0</v>
      </c>
      <c r="CL322" s="84">
        <v>6</v>
      </c>
      <c r="CM322" s="84">
        <f t="shared" ref="CM322:CM327" si="1027">(CL322*$E322*$F322*$G322*$L322*$CM$11)</f>
        <v>314121.02399999998</v>
      </c>
      <c r="CN322" s="84">
        <v>8</v>
      </c>
      <c r="CO322" s="84">
        <f t="shared" ref="CO322:CO327" si="1028">(CN322*$E322*$F322*$G322*$L322*$CO$11)</f>
        <v>418828.03200000001</v>
      </c>
      <c r="CP322" s="84">
        <v>25</v>
      </c>
      <c r="CQ322" s="84">
        <f t="shared" ref="CQ322:CQ327" si="1029">(CP322*$E322*$F322*$G322*$L322*$CQ$11)</f>
        <v>1308837.5999999999</v>
      </c>
      <c r="CR322" s="84">
        <v>57</v>
      </c>
      <c r="CS322" s="84">
        <f t="shared" ref="CS322:CS327" si="1030">(CR322*$E322*$F322*$G322*$M322*$CS$11)</f>
        <v>3580979.6735999999</v>
      </c>
      <c r="CT322" s="84">
        <v>12</v>
      </c>
      <c r="CU322" s="84">
        <f t="shared" ref="CU322:CU327" si="1031">(CT322*$E322*$F322*$G322*$M322*$CU$11)</f>
        <v>753890.45759999997</v>
      </c>
      <c r="CV322" s="84"/>
      <c r="CW322" s="84">
        <f t="shared" ref="CW322:CW327" si="1032">(CV322*$E322*$F322*$G322*$M322*$CW$11)</f>
        <v>0</v>
      </c>
      <c r="CX322" s="90"/>
      <c r="CY322" s="84">
        <f t="shared" ref="CY322:CY327" si="1033">(CX322*$E322*$F322*$G322*$M322*$CY$11)</f>
        <v>0</v>
      </c>
      <c r="CZ322" s="84"/>
      <c r="DA322" s="89"/>
      <c r="DB322" s="84"/>
      <c r="DC322" s="84">
        <f t="shared" ref="DC322:DC327" si="1034">(DB322*$E322*$F322*$G322*$M322*$DC$11)</f>
        <v>0</v>
      </c>
      <c r="DD322" s="91">
        <v>1</v>
      </c>
      <c r="DE322" s="84">
        <f t="shared" ref="DE322:DE327" si="1035">(DD322*$E322*$F322*$G322*$M322*$DE$11)</f>
        <v>62824.2048</v>
      </c>
      <c r="DF322" s="84">
        <v>10</v>
      </c>
      <c r="DG322" s="84">
        <f t="shared" ref="DG322:DG327" si="1036">(DF322*$E322*$F322*$G322*$M322*$DG$11)</f>
        <v>628242.04799999995</v>
      </c>
      <c r="DH322" s="84"/>
      <c r="DI322" s="84">
        <f t="shared" ref="DI322:DI327" si="1037">(DH322*$E322*$F322*$G322*$N322*$DI$11)</f>
        <v>0</v>
      </c>
      <c r="DJ322" s="84">
        <v>10</v>
      </c>
      <c r="DK322" s="92">
        <f t="shared" ref="DK322:DK327" si="1038">(DJ322*$E322*$F322*$G322*$O322*$DK$11)</f>
        <v>961060.75199999986</v>
      </c>
      <c r="DL322" s="89"/>
      <c r="DM322" s="89"/>
      <c r="DN322" s="85">
        <f t="shared" si="950"/>
        <v>1528</v>
      </c>
      <c r="DO322" s="85">
        <f t="shared" si="951"/>
        <v>94708909.759679988</v>
      </c>
    </row>
    <row r="323" spans="1:119" ht="30" customHeight="1" x14ac:dyDescent="0.25">
      <c r="A323" s="73"/>
      <c r="B323" s="78">
        <v>281</v>
      </c>
      <c r="C323" s="79" t="s">
        <v>718</v>
      </c>
      <c r="D323" s="109" t="s">
        <v>719</v>
      </c>
      <c r="E323" s="74">
        <v>25969</v>
      </c>
      <c r="F323" s="81">
        <v>7.07</v>
      </c>
      <c r="G323" s="141">
        <v>0.8</v>
      </c>
      <c r="H323" s="140"/>
      <c r="I323" s="140"/>
      <c r="J323" s="140"/>
      <c r="K323" s="51"/>
      <c r="L323" s="82">
        <v>1.4</v>
      </c>
      <c r="M323" s="82">
        <v>1.68</v>
      </c>
      <c r="N323" s="82">
        <v>2.23</v>
      </c>
      <c r="O323" s="83">
        <v>2.57</v>
      </c>
      <c r="P323" s="84">
        <v>1</v>
      </c>
      <c r="Q323" s="84">
        <f t="shared" si="994"/>
        <v>226196.22256000002</v>
      </c>
      <c r="R323" s="84">
        <v>125</v>
      </c>
      <c r="S323" s="84">
        <f t="shared" si="995"/>
        <v>28274527.82</v>
      </c>
      <c r="T323" s="84"/>
      <c r="U323" s="84">
        <f t="shared" si="996"/>
        <v>0</v>
      </c>
      <c r="V323" s="84"/>
      <c r="W323" s="85">
        <f t="shared" si="997"/>
        <v>0</v>
      </c>
      <c r="X323" s="84"/>
      <c r="Y323" s="84">
        <f t="shared" si="998"/>
        <v>0</v>
      </c>
      <c r="Z323" s="84"/>
      <c r="AA323" s="84"/>
      <c r="AB323" s="84"/>
      <c r="AC323" s="84">
        <f t="shared" si="999"/>
        <v>0</v>
      </c>
      <c r="AD323" s="84"/>
      <c r="AE323" s="84"/>
      <c r="AF323" s="84"/>
      <c r="AG323" s="84">
        <f t="shared" si="1000"/>
        <v>0</v>
      </c>
      <c r="AH323" s="84"/>
      <c r="AI323" s="84"/>
      <c r="AJ323" s="84"/>
      <c r="AK323" s="84">
        <f t="shared" si="1001"/>
        <v>0</v>
      </c>
      <c r="AL323" s="84"/>
      <c r="AM323" s="85">
        <f t="shared" si="1002"/>
        <v>0</v>
      </c>
      <c r="AN323" s="84"/>
      <c r="AO323" s="84">
        <f t="shared" si="1003"/>
        <v>0</v>
      </c>
      <c r="AP323" s="84">
        <v>25</v>
      </c>
      <c r="AQ323" s="84">
        <f t="shared" si="1004"/>
        <v>6785886.6768000005</v>
      </c>
      <c r="AR323" s="90"/>
      <c r="AS323" s="84">
        <f t="shared" si="1005"/>
        <v>0</v>
      </c>
      <c r="AT323" s="84"/>
      <c r="AU323" s="89">
        <f t="shared" si="1006"/>
        <v>0</v>
      </c>
      <c r="AV323" s="84"/>
      <c r="AW323" s="84">
        <f t="shared" si="1007"/>
        <v>0</v>
      </c>
      <c r="AX323" s="84">
        <v>0</v>
      </c>
      <c r="AY323" s="84">
        <f t="shared" si="1008"/>
        <v>0</v>
      </c>
      <c r="AZ323" s="84"/>
      <c r="BA323" s="84">
        <f t="shared" si="1009"/>
        <v>0</v>
      </c>
      <c r="BB323" s="84"/>
      <c r="BC323" s="84">
        <f t="shared" si="1010"/>
        <v>0</v>
      </c>
      <c r="BD323" s="84"/>
      <c r="BE323" s="85">
        <f t="shared" si="1011"/>
        <v>0</v>
      </c>
      <c r="BF323" s="84"/>
      <c r="BG323" s="85">
        <f t="shared" si="1012"/>
        <v>0</v>
      </c>
      <c r="BH323" s="84"/>
      <c r="BI323" s="84">
        <f t="shared" si="1013"/>
        <v>0</v>
      </c>
      <c r="BJ323" s="84"/>
      <c r="BK323" s="84">
        <f t="shared" si="1014"/>
        <v>0</v>
      </c>
      <c r="BL323" s="84"/>
      <c r="BM323" s="84">
        <f t="shared" si="1015"/>
        <v>0</v>
      </c>
      <c r="BN323" s="84"/>
      <c r="BO323" s="85">
        <f t="shared" si="1016"/>
        <v>0</v>
      </c>
      <c r="BP323" s="84"/>
      <c r="BQ323" s="84">
        <f t="shared" si="1017"/>
        <v>0</v>
      </c>
      <c r="BR323" s="84"/>
      <c r="BS323" s="84">
        <f t="shared" si="1018"/>
        <v>0</v>
      </c>
      <c r="BT323" s="84">
        <v>1</v>
      </c>
      <c r="BU323" s="85">
        <f t="shared" si="1019"/>
        <v>296111.41862399998</v>
      </c>
      <c r="BV323" s="84"/>
      <c r="BW323" s="89">
        <f t="shared" si="1020"/>
        <v>0</v>
      </c>
      <c r="BX323" s="84"/>
      <c r="BY323" s="84">
        <f t="shared" si="1021"/>
        <v>0</v>
      </c>
      <c r="BZ323" s="84"/>
      <c r="CA323" s="84">
        <f t="shared" si="1022"/>
        <v>0</v>
      </c>
      <c r="CB323" s="84"/>
      <c r="CC323" s="84">
        <f t="shared" si="1023"/>
        <v>0</v>
      </c>
      <c r="CD323" s="84"/>
      <c r="CE323" s="84">
        <f t="shared" si="1024"/>
        <v>0</v>
      </c>
      <c r="CF323" s="84"/>
      <c r="CG323" s="84"/>
      <c r="CH323" s="84"/>
      <c r="CI323" s="85">
        <f t="shared" si="1025"/>
        <v>0</v>
      </c>
      <c r="CJ323" s="84"/>
      <c r="CK323" s="85">
        <f t="shared" si="1026"/>
        <v>0</v>
      </c>
      <c r="CL323" s="84"/>
      <c r="CM323" s="84">
        <f t="shared" si="1027"/>
        <v>0</v>
      </c>
      <c r="CN323" s="84"/>
      <c r="CO323" s="84">
        <f t="shared" si="1028"/>
        <v>0</v>
      </c>
      <c r="CP323" s="84"/>
      <c r="CQ323" s="84">
        <f t="shared" si="1029"/>
        <v>0</v>
      </c>
      <c r="CR323" s="84"/>
      <c r="CS323" s="84">
        <f t="shared" si="1030"/>
        <v>0</v>
      </c>
      <c r="CT323" s="84">
        <v>5</v>
      </c>
      <c r="CU323" s="84">
        <f t="shared" si="1031"/>
        <v>1233797.5776</v>
      </c>
      <c r="CV323" s="84"/>
      <c r="CW323" s="84">
        <f t="shared" si="1032"/>
        <v>0</v>
      </c>
      <c r="CX323" s="90"/>
      <c r="CY323" s="84">
        <f t="shared" si="1033"/>
        <v>0</v>
      </c>
      <c r="CZ323" s="84"/>
      <c r="DA323" s="89"/>
      <c r="DB323" s="84"/>
      <c r="DC323" s="84">
        <f t="shared" si="1034"/>
        <v>0</v>
      </c>
      <c r="DD323" s="91"/>
      <c r="DE323" s="84">
        <f t="shared" si="1035"/>
        <v>0</v>
      </c>
      <c r="DF323" s="84"/>
      <c r="DG323" s="84">
        <f t="shared" si="1036"/>
        <v>0</v>
      </c>
      <c r="DH323" s="84"/>
      <c r="DI323" s="84">
        <f t="shared" si="1037"/>
        <v>0</v>
      </c>
      <c r="DJ323" s="84">
        <v>1</v>
      </c>
      <c r="DK323" s="92">
        <f t="shared" si="1038"/>
        <v>377483.30648000003</v>
      </c>
      <c r="DL323" s="89"/>
      <c r="DM323" s="89"/>
      <c r="DN323" s="85">
        <f t="shared" si="950"/>
        <v>158</v>
      </c>
      <c r="DO323" s="85">
        <f t="shared" si="951"/>
        <v>37194003.022064</v>
      </c>
    </row>
    <row r="324" spans="1:119" ht="26.25" customHeight="1" x14ac:dyDescent="0.25">
      <c r="A324" s="73"/>
      <c r="B324" s="78">
        <v>282</v>
      </c>
      <c r="C324" s="79" t="s">
        <v>720</v>
      </c>
      <c r="D324" s="109" t="s">
        <v>721</v>
      </c>
      <c r="E324" s="74">
        <v>25969</v>
      </c>
      <c r="F324" s="81">
        <v>4.46</v>
      </c>
      <c r="G324" s="141">
        <v>0.8</v>
      </c>
      <c r="H324" s="140"/>
      <c r="I324" s="140"/>
      <c r="J324" s="140"/>
      <c r="K324" s="51"/>
      <c r="L324" s="82">
        <v>1.4</v>
      </c>
      <c r="M324" s="82">
        <v>1.68</v>
      </c>
      <c r="N324" s="82">
        <v>2.23</v>
      </c>
      <c r="O324" s="83">
        <v>2.57</v>
      </c>
      <c r="P324" s="84">
        <v>40</v>
      </c>
      <c r="Q324" s="84">
        <f t="shared" si="994"/>
        <v>5707695.3471999997</v>
      </c>
      <c r="R324" s="84">
        <v>260</v>
      </c>
      <c r="S324" s="84">
        <f t="shared" si="995"/>
        <v>37100019.756800003</v>
      </c>
      <c r="T324" s="84"/>
      <c r="U324" s="84">
        <f t="shared" si="996"/>
        <v>0</v>
      </c>
      <c r="V324" s="84"/>
      <c r="W324" s="85">
        <f t="shared" si="997"/>
        <v>0</v>
      </c>
      <c r="X324" s="84"/>
      <c r="Y324" s="84">
        <f t="shared" si="998"/>
        <v>0</v>
      </c>
      <c r="Z324" s="84"/>
      <c r="AA324" s="84"/>
      <c r="AB324" s="84"/>
      <c r="AC324" s="84">
        <f t="shared" si="999"/>
        <v>0</v>
      </c>
      <c r="AD324" s="84"/>
      <c r="AE324" s="84"/>
      <c r="AF324" s="84"/>
      <c r="AG324" s="84">
        <f t="shared" si="1000"/>
        <v>0</v>
      </c>
      <c r="AH324" s="84"/>
      <c r="AI324" s="84"/>
      <c r="AJ324" s="84"/>
      <c r="AK324" s="84">
        <f t="shared" si="1001"/>
        <v>0</v>
      </c>
      <c r="AL324" s="84"/>
      <c r="AM324" s="85">
        <f t="shared" si="1002"/>
        <v>0</v>
      </c>
      <c r="AN324" s="84"/>
      <c r="AO324" s="84">
        <f t="shared" si="1003"/>
        <v>0</v>
      </c>
      <c r="AP324" s="84"/>
      <c r="AQ324" s="84">
        <f t="shared" si="1004"/>
        <v>0</v>
      </c>
      <c r="AR324" s="90"/>
      <c r="AS324" s="84">
        <f t="shared" si="1005"/>
        <v>0</v>
      </c>
      <c r="AT324" s="84"/>
      <c r="AU324" s="89">
        <f t="shared" si="1006"/>
        <v>0</v>
      </c>
      <c r="AV324" s="84"/>
      <c r="AW324" s="84">
        <f t="shared" si="1007"/>
        <v>0</v>
      </c>
      <c r="AX324" s="84">
        <v>0</v>
      </c>
      <c r="AY324" s="84">
        <f t="shared" si="1008"/>
        <v>0</v>
      </c>
      <c r="AZ324" s="84"/>
      <c r="BA324" s="84">
        <f t="shared" si="1009"/>
        <v>0</v>
      </c>
      <c r="BB324" s="84"/>
      <c r="BC324" s="84">
        <f t="shared" si="1010"/>
        <v>0</v>
      </c>
      <c r="BD324" s="84"/>
      <c r="BE324" s="85">
        <f t="shared" si="1011"/>
        <v>0</v>
      </c>
      <c r="BF324" s="84"/>
      <c r="BG324" s="85">
        <f t="shared" si="1012"/>
        <v>0</v>
      </c>
      <c r="BH324" s="84"/>
      <c r="BI324" s="84">
        <f t="shared" si="1013"/>
        <v>0</v>
      </c>
      <c r="BJ324" s="84"/>
      <c r="BK324" s="84">
        <f t="shared" si="1014"/>
        <v>0</v>
      </c>
      <c r="BL324" s="84"/>
      <c r="BM324" s="84">
        <f t="shared" si="1015"/>
        <v>0</v>
      </c>
      <c r="BN324" s="84"/>
      <c r="BO324" s="85">
        <f t="shared" si="1016"/>
        <v>0</v>
      </c>
      <c r="BP324" s="84"/>
      <c r="BQ324" s="84">
        <f t="shared" si="1017"/>
        <v>0</v>
      </c>
      <c r="BR324" s="84"/>
      <c r="BS324" s="84">
        <f t="shared" si="1018"/>
        <v>0</v>
      </c>
      <c r="BT324" s="84">
        <v>0</v>
      </c>
      <c r="BU324" s="85">
        <f t="shared" si="1019"/>
        <v>0</v>
      </c>
      <c r="BV324" s="84"/>
      <c r="BW324" s="89">
        <f t="shared" si="1020"/>
        <v>0</v>
      </c>
      <c r="BX324" s="84"/>
      <c r="BY324" s="84">
        <f t="shared" si="1021"/>
        <v>0</v>
      </c>
      <c r="BZ324" s="84"/>
      <c r="CA324" s="84">
        <f t="shared" si="1022"/>
        <v>0</v>
      </c>
      <c r="CB324" s="84"/>
      <c r="CC324" s="84">
        <f t="shared" si="1023"/>
        <v>0</v>
      </c>
      <c r="CD324" s="84"/>
      <c r="CE324" s="84">
        <f t="shared" si="1024"/>
        <v>0</v>
      </c>
      <c r="CF324" s="84"/>
      <c r="CG324" s="84"/>
      <c r="CH324" s="84"/>
      <c r="CI324" s="85">
        <f t="shared" si="1025"/>
        <v>0</v>
      </c>
      <c r="CJ324" s="84"/>
      <c r="CK324" s="85">
        <f t="shared" si="1026"/>
        <v>0</v>
      </c>
      <c r="CL324" s="84"/>
      <c r="CM324" s="84">
        <f t="shared" si="1027"/>
        <v>0</v>
      </c>
      <c r="CN324" s="84"/>
      <c r="CO324" s="84">
        <f t="shared" si="1028"/>
        <v>0</v>
      </c>
      <c r="CP324" s="84"/>
      <c r="CQ324" s="84">
        <f t="shared" si="1029"/>
        <v>0</v>
      </c>
      <c r="CR324" s="84"/>
      <c r="CS324" s="84">
        <f t="shared" si="1030"/>
        <v>0</v>
      </c>
      <c r="CT324" s="84"/>
      <c r="CU324" s="84">
        <f t="shared" si="1031"/>
        <v>0</v>
      </c>
      <c r="CV324" s="84"/>
      <c r="CW324" s="84">
        <f t="shared" si="1032"/>
        <v>0</v>
      </c>
      <c r="CX324" s="90"/>
      <c r="CY324" s="84">
        <f t="shared" si="1033"/>
        <v>0</v>
      </c>
      <c r="CZ324" s="84"/>
      <c r="DA324" s="89"/>
      <c r="DB324" s="84"/>
      <c r="DC324" s="84">
        <f t="shared" si="1034"/>
        <v>0</v>
      </c>
      <c r="DD324" s="91"/>
      <c r="DE324" s="84">
        <f t="shared" si="1035"/>
        <v>0</v>
      </c>
      <c r="DF324" s="84"/>
      <c r="DG324" s="84">
        <f t="shared" si="1036"/>
        <v>0</v>
      </c>
      <c r="DH324" s="84"/>
      <c r="DI324" s="84">
        <f t="shared" si="1037"/>
        <v>0</v>
      </c>
      <c r="DJ324" s="84"/>
      <c r="DK324" s="92">
        <f t="shared" si="1038"/>
        <v>0</v>
      </c>
      <c r="DL324" s="89"/>
      <c r="DM324" s="89"/>
      <c r="DN324" s="85">
        <f t="shared" si="950"/>
        <v>300</v>
      </c>
      <c r="DO324" s="85">
        <f t="shared" si="951"/>
        <v>42807715.104000002</v>
      </c>
    </row>
    <row r="325" spans="1:119" ht="30" customHeight="1" x14ac:dyDescent="0.25">
      <c r="A325" s="73"/>
      <c r="B325" s="78">
        <v>283</v>
      </c>
      <c r="C325" s="79" t="s">
        <v>722</v>
      </c>
      <c r="D325" s="109" t="s">
        <v>723</v>
      </c>
      <c r="E325" s="74">
        <v>25969</v>
      </c>
      <c r="F325" s="81">
        <v>0.79</v>
      </c>
      <c r="G325" s="76">
        <v>1</v>
      </c>
      <c r="H325" s="77"/>
      <c r="I325" s="77"/>
      <c r="J325" s="77"/>
      <c r="K325" s="51"/>
      <c r="L325" s="82">
        <v>1.4</v>
      </c>
      <c r="M325" s="82">
        <v>1.68</v>
      </c>
      <c r="N325" s="82">
        <v>2.23</v>
      </c>
      <c r="O325" s="83">
        <v>2.57</v>
      </c>
      <c r="P325" s="84">
        <v>75</v>
      </c>
      <c r="Q325" s="84">
        <f t="shared" si="994"/>
        <v>2369541.4049999998</v>
      </c>
      <c r="R325" s="84">
        <v>90</v>
      </c>
      <c r="S325" s="84">
        <f t="shared" si="995"/>
        <v>2843449.6860000007</v>
      </c>
      <c r="T325" s="84">
        <v>50</v>
      </c>
      <c r="U325" s="84">
        <f t="shared" si="996"/>
        <v>1795107.125</v>
      </c>
      <c r="V325" s="84"/>
      <c r="W325" s="85">
        <f t="shared" si="997"/>
        <v>0</v>
      </c>
      <c r="X325" s="84"/>
      <c r="Y325" s="84">
        <f t="shared" si="998"/>
        <v>0</v>
      </c>
      <c r="Z325" s="84"/>
      <c r="AA325" s="84"/>
      <c r="AB325" s="84"/>
      <c r="AC325" s="84">
        <f t="shared" si="999"/>
        <v>0</v>
      </c>
      <c r="AD325" s="84"/>
      <c r="AE325" s="84"/>
      <c r="AF325" s="84">
        <v>20</v>
      </c>
      <c r="AG325" s="84">
        <f t="shared" si="1000"/>
        <v>631877.7080000001</v>
      </c>
      <c r="AH325" s="84"/>
      <c r="AI325" s="84"/>
      <c r="AJ325" s="84">
        <v>35</v>
      </c>
      <c r="AK325" s="84">
        <f t="shared" si="1001"/>
        <v>1105785.9890000001</v>
      </c>
      <c r="AL325" s="84"/>
      <c r="AM325" s="85">
        <f t="shared" si="1002"/>
        <v>0</v>
      </c>
      <c r="AN325" s="84">
        <v>8</v>
      </c>
      <c r="AO325" s="84">
        <f t="shared" si="1003"/>
        <v>252751.08320000002</v>
      </c>
      <c r="AP325" s="84">
        <v>180</v>
      </c>
      <c r="AQ325" s="84">
        <f t="shared" si="1004"/>
        <v>6824279.2464000005</v>
      </c>
      <c r="AR325" s="90"/>
      <c r="AS325" s="84">
        <f t="shared" si="1005"/>
        <v>0</v>
      </c>
      <c r="AT325" s="84">
        <v>2</v>
      </c>
      <c r="AU325" s="89">
        <f t="shared" si="1006"/>
        <v>75825.324960000013</v>
      </c>
      <c r="AV325" s="84"/>
      <c r="AW325" s="84">
        <f t="shared" si="1007"/>
        <v>0</v>
      </c>
      <c r="AX325" s="84"/>
      <c r="AY325" s="84">
        <f t="shared" si="1008"/>
        <v>0</v>
      </c>
      <c r="AZ325" s="84"/>
      <c r="BA325" s="84">
        <f t="shared" si="1009"/>
        <v>0</v>
      </c>
      <c r="BB325" s="84"/>
      <c r="BC325" s="84">
        <f t="shared" si="1010"/>
        <v>0</v>
      </c>
      <c r="BD325" s="84"/>
      <c r="BE325" s="85">
        <f t="shared" si="1011"/>
        <v>0</v>
      </c>
      <c r="BF325" s="84"/>
      <c r="BG325" s="85">
        <f t="shared" si="1012"/>
        <v>0</v>
      </c>
      <c r="BH325" s="84"/>
      <c r="BI325" s="84">
        <f t="shared" si="1013"/>
        <v>0</v>
      </c>
      <c r="BJ325" s="84">
        <v>70</v>
      </c>
      <c r="BK325" s="84">
        <f t="shared" si="1014"/>
        <v>2653886.3736</v>
      </c>
      <c r="BL325" s="84"/>
      <c r="BM325" s="84">
        <f t="shared" si="1015"/>
        <v>0</v>
      </c>
      <c r="BN325" s="84"/>
      <c r="BO325" s="85">
        <f t="shared" si="1016"/>
        <v>0</v>
      </c>
      <c r="BP325" s="84">
        <v>20</v>
      </c>
      <c r="BQ325" s="84">
        <f t="shared" si="1017"/>
        <v>689321.13599999994</v>
      </c>
      <c r="BR325" s="84"/>
      <c r="BS325" s="84">
        <f t="shared" si="1018"/>
        <v>0</v>
      </c>
      <c r="BT325" s="84">
        <v>20</v>
      </c>
      <c r="BU325" s="85">
        <f t="shared" si="1019"/>
        <v>827185.36319999991</v>
      </c>
      <c r="BV325" s="84">
        <v>65</v>
      </c>
      <c r="BW325" s="89">
        <f t="shared" si="1020"/>
        <v>2688352.4304000004</v>
      </c>
      <c r="BX325" s="84"/>
      <c r="BY325" s="84">
        <f t="shared" si="1021"/>
        <v>0</v>
      </c>
      <c r="BZ325" s="84"/>
      <c r="CA325" s="84">
        <f t="shared" si="1022"/>
        <v>0</v>
      </c>
      <c r="CB325" s="84"/>
      <c r="CC325" s="84">
        <f t="shared" si="1023"/>
        <v>0</v>
      </c>
      <c r="CD325" s="84">
        <v>3</v>
      </c>
      <c r="CE325" s="84">
        <f t="shared" si="1024"/>
        <v>103398.1704</v>
      </c>
      <c r="CF325" s="84"/>
      <c r="CG325" s="84"/>
      <c r="CH325" s="84"/>
      <c r="CI325" s="85">
        <f t="shared" si="1025"/>
        <v>0</v>
      </c>
      <c r="CJ325" s="84">
        <v>1</v>
      </c>
      <c r="CK325" s="85">
        <f t="shared" si="1026"/>
        <v>22977.371200000001</v>
      </c>
      <c r="CL325" s="84">
        <v>6</v>
      </c>
      <c r="CM325" s="84">
        <f t="shared" si="1027"/>
        <v>172330.28400000001</v>
      </c>
      <c r="CN325" s="84">
        <v>43</v>
      </c>
      <c r="CO325" s="84">
        <f t="shared" si="1028"/>
        <v>1235033.702</v>
      </c>
      <c r="CP325" s="84">
        <v>6</v>
      </c>
      <c r="CQ325" s="84">
        <f t="shared" si="1029"/>
        <v>172330.28400000001</v>
      </c>
      <c r="CR325" s="84">
        <v>189</v>
      </c>
      <c r="CS325" s="84">
        <f t="shared" si="1030"/>
        <v>6514084.7352</v>
      </c>
      <c r="CT325" s="84">
        <v>10</v>
      </c>
      <c r="CU325" s="84">
        <f t="shared" si="1031"/>
        <v>344660.56799999997</v>
      </c>
      <c r="CV325" s="84"/>
      <c r="CW325" s="84">
        <f t="shared" si="1032"/>
        <v>0</v>
      </c>
      <c r="CX325" s="90"/>
      <c r="CY325" s="84">
        <f t="shared" si="1033"/>
        <v>0</v>
      </c>
      <c r="CZ325" s="84"/>
      <c r="DA325" s="89"/>
      <c r="DB325" s="84"/>
      <c r="DC325" s="84">
        <f t="shared" si="1034"/>
        <v>0</v>
      </c>
      <c r="DD325" s="91">
        <v>1</v>
      </c>
      <c r="DE325" s="84">
        <f t="shared" si="1035"/>
        <v>34466.056800000006</v>
      </c>
      <c r="DF325" s="84">
        <v>9</v>
      </c>
      <c r="DG325" s="84">
        <f t="shared" si="1036"/>
        <v>310194.51120000001</v>
      </c>
      <c r="DH325" s="84"/>
      <c r="DI325" s="84">
        <f t="shared" si="1037"/>
        <v>0</v>
      </c>
      <c r="DJ325" s="84">
        <v>5</v>
      </c>
      <c r="DK325" s="92">
        <f t="shared" si="1038"/>
        <v>263624.30349999998</v>
      </c>
      <c r="DL325" s="89"/>
      <c r="DM325" s="89"/>
      <c r="DN325" s="85">
        <f t="shared" si="950"/>
        <v>908</v>
      </c>
      <c r="DO325" s="85">
        <f t="shared" si="951"/>
        <v>31930462.857060004</v>
      </c>
    </row>
    <row r="326" spans="1:119" ht="30" customHeight="1" x14ac:dyDescent="0.25">
      <c r="A326" s="73"/>
      <c r="B326" s="78">
        <v>284</v>
      </c>
      <c r="C326" s="79" t="s">
        <v>724</v>
      </c>
      <c r="D326" s="109" t="s">
        <v>725</v>
      </c>
      <c r="E326" s="74">
        <v>25969</v>
      </c>
      <c r="F326" s="81">
        <v>0.93</v>
      </c>
      <c r="G326" s="76">
        <v>1</v>
      </c>
      <c r="H326" s="77"/>
      <c r="I326" s="77"/>
      <c r="J326" s="77"/>
      <c r="K326" s="51"/>
      <c r="L326" s="82">
        <v>1.4</v>
      </c>
      <c r="M326" s="82">
        <v>1.68</v>
      </c>
      <c r="N326" s="82">
        <v>2.23</v>
      </c>
      <c r="O326" s="83">
        <v>2.57</v>
      </c>
      <c r="P326" s="84">
        <v>14</v>
      </c>
      <c r="Q326" s="84">
        <f t="shared" si="994"/>
        <v>520699.22519999999</v>
      </c>
      <c r="R326" s="84">
        <v>35</v>
      </c>
      <c r="S326" s="84">
        <f t="shared" si="995"/>
        <v>1301748.0630000001</v>
      </c>
      <c r="T326" s="84">
        <v>240</v>
      </c>
      <c r="U326" s="84">
        <f t="shared" si="996"/>
        <v>10143491.4</v>
      </c>
      <c r="V326" s="84"/>
      <c r="W326" s="85">
        <f t="shared" si="997"/>
        <v>0</v>
      </c>
      <c r="X326" s="84"/>
      <c r="Y326" s="84">
        <f t="shared" si="998"/>
        <v>0</v>
      </c>
      <c r="Z326" s="84"/>
      <c r="AA326" s="84"/>
      <c r="AB326" s="84"/>
      <c r="AC326" s="84">
        <f t="shared" si="999"/>
        <v>0</v>
      </c>
      <c r="AD326" s="84"/>
      <c r="AE326" s="84"/>
      <c r="AF326" s="84"/>
      <c r="AG326" s="84">
        <f t="shared" si="1000"/>
        <v>0</v>
      </c>
      <c r="AH326" s="84"/>
      <c r="AI326" s="84"/>
      <c r="AJ326" s="84">
        <f>200+130</f>
        <v>330</v>
      </c>
      <c r="AK326" s="84">
        <f t="shared" si="1001"/>
        <v>12273624.594000002</v>
      </c>
      <c r="AL326" s="84"/>
      <c r="AM326" s="85">
        <f t="shared" si="1002"/>
        <v>0</v>
      </c>
      <c r="AN326" s="84"/>
      <c r="AO326" s="84">
        <f t="shared" si="1003"/>
        <v>0</v>
      </c>
      <c r="AP326" s="84">
        <v>290</v>
      </c>
      <c r="AQ326" s="84">
        <f t="shared" si="1004"/>
        <v>12943095.026400002</v>
      </c>
      <c r="AR326" s="88"/>
      <c r="AS326" s="84">
        <f t="shared" si="1005"/>
        <v>0</v>
      </c>
      <c r="AT326" s="84"/>
      <c r="AU326" s="89">
        <f t="shared" si="1006"/>
        <v>0</v>
      </c>
      <c r="AV326" s="84"/>
      <c r="AW326" s="84">
        <f t="shared" si="1007"/>
        <v>0</v>
      </c>
      <c r="AX326" s="84"/>
      <c r="AY326" s="84">
        <f t="shared" si="1008"/>
        <v>0</v>
      </c>
      <c r="AZ326" s="84"/>
      <c r="BA326" s="84">
        <f t="shared" si="1009"/>
        <v>0</v>
      </c>
      <c r="BB326" s="84"/>
      <c r="BC326" s="84">
        <f t="shared" si="1010"/>
        <v>0</v>
      </c>
      <c r="BD326" s="84"/>
      <c r="BE326" s="85">
        <f t="shared" si="1011"/>
        <v>0</v>
      </c>
      <c r="BF326" s="84"/>
      <c r="BG326" s="85">
        <f t="shared" si="1012"/>
        <v>0</v>
      </c>
      <c r="BH326" s="84"/>
      <c r="BI326" s="84">
        <f t="shared" si="1013"/>
        <v>0</v>
      </c>
      <c r="BJ326" s="84">
        <v>8</v>
      </c>
      <c r="BK326" s="84">
        <f t="shared" si="1014"/>
        <v>357050.89728000003</v>
      </c>
      <c r="BL326" s="84"/>
      <c r="BM326" s="84">
        <f t="shared" si="1015"/>
        <v>0</v>
      </c>
      <c r="BN326" s="84"/>
      <c r="BO326" s="85">
        <f t="shared" si="1016"/>
        <v>0</v>
      </c>
      <c r="BP326" s="84">
        <v>10</v>
      </c>
      <c r="BQ326" s="84">
        <f t="shared" si="1017"/>
        <v>405739.65600000002</v>
      </c>
      <c r="BR326" s="84"/>
      <c r="BS326" s="84">
        <f t="shared" si="1018"/>
        <v>0</v>
      </c>
      <c r="BT326" s="84">
        <v>0</v>
      </c>
      <c r="BU326" s="85">
        <f t="shared" si="1019"/>
        <v>0</v>
      </c>
      <c r="BV326" s="84">
        <v>20</v>
      </c>
      <c r="BW326" s="89">
        <f t="shared" si="1020"/>
        <v>973775.17440000002</v>
      </c>
      <c r="BX326" s="84"/>
      <c r="BY326" s="84">
        <f t="shared" si="1021"/>
        <v>0</v>
      </c>
      <c r="BZ326" s="84"/>
      <c r="CA326" s="84">
        <f t="shared" si="1022"/>
        <v>0</v>
      </c>
      <c r="CB326" s="84"/>
      <c r="CC326" s="84">
        <f t="shared" si="1023"/>
        <v>0</v>
      </c>
      <c r="CD326" s="84">
        <v>3</v>
      </c>
      <c r="CE326" s="84">
        <f t="shared" si="1024"/>
        <v>121721.89680000002</v>
      </c>
      <c r="CF326" s="84"/>
      <c r="CG326" s="84"/>
      <c r="CH326" s="84"/>
      <c r="CI326" s="85">
        <f t="shared" si="1025"/>
        <v>0</v>
      </c>
      <c r="CJ326" s="84"/>
      <c r="CK326" s="85">
        <f t="shared" si="1026"/>
        <v>0</v>
      </c>
      <c r="CL326" s="84"/>
      <c r="CM326" s="84">
        <f t="shared" si="1027"/>
        <v>0</v>
      </c>
      <c r="CN326" s="84">
        <v>28</v>
      </c>
      <c r="CO326" s="84">
        <f t="shared" si="1028"/>
        <v>946725.86399999994</v>
      </c>
      <c r="CP326" s="84">
        <v>2</v>
      </c>
      <c r="CQ326" s="84">
        <f t="shared" si="1029"/>
        <v>67623.275999999998</v>
      </c>
      <c r="CR326" s="84">
        <v>89</v>
      </c>
      <c r="CS326" s="84">
        <f t="shared" si="1030"/>
        <v>3611082.9383999999</v>
      </c>
      <c r="CT326" s="84">
        <v>7</v>
      </c>
      <c r="CU326" s="84">
        <f t="shared" si="1031"/>
        <v>284017.75919999997</v>
      </c>
      <c r="CV326" s="84"/>
      <c r="CW326" s="84">
        <f t="shared" si="1032"/>
        <v>0</v>
      </c>
      <c r="CX326" s="90"/>
      <c r="CY326" s="84">
        <f t="shared" si="1033"/>
        <v>0</v>
      </c>
      <c r="CZ326" s="84"/>
      <c r="DA326" s="89"/>
      <c r="DB326" s="84"/>
      <c r="DC326" s="84">
        <f t="shared" si="1034"/>
        <v>0</v>
      </c>
      <c r="DD326" s="91"/>
      <c r="DE326" s="84">
        <f t="shared" si="1035"/>
        <v>0</v>
      </c>
      <c r="DF326" s="84"/>
      <c r="DG326" s="84">
        <f t="shared" si="1036"/>
        <v>0</v>
      </c>
      <c r="DH326" s="84"/>
      <c r="DI326" s="84">
        <f t="shared" si="1037"/>
        <v>0</v>
      </c>
      <c r="DJ326" s="84">
        <v>1</v>
      </c>
      <c r="DK326" s="92">
        <f t="shared" si="1038"/>
        <v>62068.5069</v>
      </c>
      <c r="DL326" s="89"/>
      <c r="DM326" s="89"/>
      <c r="DN326" s="85">
        <f t="shared" si="950"/>
        <v>1077</v>
      </c>
      <c r="DO326" s="85">
        <f t="shared" si="951"/>
        <v>44012464.27758</v>
      </c>
    </row>
    <row r="327" spans="1:119" ht="30" customHeight="1" x14ac:dyDescent="0.25">
      <c r="A327" s="73"/>
      <c r="B327" s="78">
        <v>285</v>
      </c>
      <c r="C327" s="79" t="s">
        <v>726</v>
      </c>
      <c r="D327" s="109" t="s">
        <v>727</v>
      </c>
      <c r="E327" s="74">
        <v>25969</v>
      </c>
      <c r="F327" s="81">
        <v>1.37</v>
      </c>
      <c r="G327" s="76">
        <v>1</v>
      </c>
      <c r="H327" s="77"/>
      <c r="I327" s="77"/>
      <c r="J327" s="77"/>
      <c r="K327" s="51"/>
      <c r="L327" s="82">
        <v>1.4</v>
      </c>
      <c r="M327" s="82">
        <v>1.68</v>
      </c>
      <c r="N327" s="82">
        <v>2.23</v>
      </c>
      <c r="O327" s="83">
        <v>2.57</v>
      </c>
      <c r="P327" s="160">
        <v>215</v>
      </c>
      <c r="Q327" s="84">
        <f t="shared" si="994"/>
        <v>11779720.183</v>
      </c>
      <c r="R327" s="84">
        <v>1235</v>
      </c>
      <c r="S327" s="84">
        <f t="shared" si="995"/>
        <v>67664904.307000011</v>
      </c>
      <c r="T327" s="84">
        <v>239</v>
      </c>
      <c r="U327" s="84">
        <f t="shared" si="996"/>
        <v>14880301.922499999</v>
      </c>
      <c r="V327" s="84"/>
      <c r="W327" s="85">
        <f t="shared" si="997"/>
        <v>0</v>
      </c>
      <c r="X327" s="84">
        <v>3</v>
      </c>
      <c r="Y327" s="84">
        <f t="shared" si="998"/>
        <v>209195.87640000001</v>
      </c>
      <c r="Z327" s="84"/>
      <c r="AA327" s="84"/>
      <c r="AB327" s="84"/>
      <c r="AC327" s="84">
        <f t="shared" si="999"/>
        <v>0</v>
      </c>
      <c r="AD327" s="84"/>
      <c r="AE327" s="84"/>
      <c r="AF327" s="84">
        <v>55</v>
      </c>
      <c r="AG327" s="84">
        <f t="shared" si="1000"/>
        <v>3013416.7910000002</v>
      </c>
      <c r="AH327" s="84"/>
      <c r="AI327" s="84"/>
      <c r="AJ327" s="84">
        <v>200</v>
      </c>
      <c r="AK327" s="84">
        <f t="shared" si="1001"/>
        <v>10957879.240000002</v>
      </c>
      <c r="AL327" s="84">
        <v>25</v>
      </c>
      <c r="AM327" s="85">
        <f t="shared" si="1002"/>
        <v>1369734.9050000003</v>
      </c>
      <c r="AN327" s="84">
        <v>63</v>
      </c>
      <c r="AO327" s="84">
        <f t="shared" si="1003"/>
        <v>3451731.9606000003</v>
      </c>
      <c r="AP327" s="84">
        <v>210</v>
      </c>
      <c r="AQ327" s="84">
        <f t="shared" si="1004"/>
        <v>13806927.842400001</v>
      </c>
      <c r="AR327" s="90">
        <v>1</v>
      </c>
      <c r="AS327" s="84">
        <f t="shared" si="1005"/>
        <v>83678.350560000006</v>
      </c>
      <c r="AT327" s="84"/>
      <c r="AU327" s="89">
        <f t="shared" si="1006"/>
        <v>0</v>
      </c>
      <c r="AV327" s="84"/>
      <c r="AW327" s="84">
        <f t="shared" si="1007"/>
        <v>0</v>
      </c>
      <c r="AX327" s="84"/>
      <c r="AY327" s="84">
        <f t="shared" si="1008"/>
        <v>0</v>
      </c>
      <c r="AZ327" s="84"/>
      <c r="BA327" s="84">
        <f t="shared" si="1009"/>
        <v>0</v>
      </c>
      <c r="BB327" s="84"/>
      <c r="BC327" s="84">
        <f t="shared" si="1010"/>
        <v>0</v>
      </c>
      <c r="BD327" s="84"/>
      <c r="BE327" s="85">
        <f t="shared" si="1011"/>
        <v>0</v>
      </c>
      <c r="BF327" s="84"/>
      <c r="BG327" s="85">
        <f t="shared" si="1012"/>
        <v>0</v>
      </c>
      <c r="BH327" s="84"/>
      <c r="BI327" s="84">
        <f t="shared" si="1013"/>
        <v>0</v>
      </c>
      <c r="BJ327" s="84">
        <v>150</v>
      </c>
      <c r="BK327" s="84">
        <f t="shared" si="1014"/>
        <v>9862091.3160000015</v>
      </c>
      <c r="BL327" s="84"/>
      <c r="BM327" s="84">
        <f t="shared" si="1015"/>
        <v>0</v>
      </c>
      <c r="BN327" s="84"/>
      <c r="BO327" s="85">
        <f t="shared" si="1016"/>
        <v>0</v>
      </c>
      <c r="BP327" s="84">
        <v>14</v>
      </c>
      <c r="BQ327" s="84">
        <f t="shared" si="1017"/>
        <v>836783.50560000003</v>
      </c>
      <c r="BR327" s="84"/>
      <c r="BS327" s="84">
        <f t="shared" si="1018"/>
        <v>0</v>
      </c>
      <c r="BT327" s="84">
        <v>16</v>
      </c>
      <c r="BU327" s="85">
        <f t="shared" si="1019"/>
        <v>1147588.8076800001</v>
      </c>
      <c r="BV327" s="84">
        <v>55</v>
      </c>
      <c r="BW327" s="89">
        <f t="shared" si="1020"/>
        <v>3944836.5263999999</v>
      </c>
      <c r="BX327" s="84"/>
      <c r="BY327" s="84">
        <f t="shared" si="1021"/>
        <v>0</v>
      </c>
      <c r="BZ327" s="84"/>
      <c r="CA327" s="84">
        <f t="shared" si="1022"/>
        <v>0</v>
      </c>
      <c r="CB327" s="84"/>
      <c r="CC327" s="84">
        <f t="shared" si="1023"/>
        <v>0</v>
      </c>
      <c r="CD327" s="84">
        <v>4</v>
      </c>
      <c r="CE327" s="84">
        <f t="shared" si="1024"/>
        <v>239081.00160000002</v>
      </c>
      <c r="CF327" s="84"/>
      <c r="CG327" s="84"/>
      <c r="CH327" s="84"/>
      <c r="CI327" s="85">
        <f t="shared" si="1025"/>
        <v>0</v>
      </c>
      <c r="CJ327" s="84">
        <v>15</v>
      </c>
      <c r="CK327" s="85">
        <f t="shared" si="1026"/>
        <v>597702.50400000007</v>
      </c>
      <c r="CL327" s="84">
        <v>10</v>
      </c>
      <c r="CM327" s="84">
        <f t="shared" si="1027"/>
        <v>498085.42000000004</v>
      </c>
      <c r="CN327" s="84">
        <v>14</v>
      </c>
      <c r="CO327" s="84">
        <f t="shared" si="1028"/>
        <v>697319.58799999999</v>
      </c>
      <c r="CP327" s="84">
        <v>27</v>
      </c>
      <c r="CQ327" s="84">
        <f t="shared" si="1029"/>
        <v>1344830.6340000001</v>
      </c>
      <c r="CR327" s="84">
        <v>66</v>
      </c>
      <c r="CS327" s="84">
        <f t="shared" si="1030"/>
        <v>3944836.5263999999</v>
      </c>
      <c r="CT327" s="84">
        <v>2</v>
      </c>
      <c r="CU327" s="84">
        <f t="shared" si="1031"/>
        <v>119540.50080000001</v>
      </c>
      <c r="CV327" s="84"/>
      <c r="CW327" s="84">
        <f t="shared" si="1032"/>
        <v>0</v>
      </c>
      <c r="CX327" s="90"/>
      <c r="CY327" s="84">
        <f t="shared" si="1033"/>
        <v>0</v>
      </c>
      <c r="CZ327" s="84"/>
      <c r="DA327" s="89"/>
      <c r="DB327" s="84"/>
      <c r="DC327" s="84">
        <f t="shared" si="1034"/>
        <v>0</v>
      </c>
      <c r="DD327" s="91"/>
      <c r="DE327" s="84">
        <f t="shared" si="1035"/>
        <v>0</v>
      </c>
      <c r="DF327" s="84">
        <v>3</v>
      </c>
      <c r="DG327" s="84">
        <f t="shared" si="1036"/>
        <v>179310.7512</v>
      </c>
      <c r="DH327" s="84"/>
      <c r="DI327" s="84">
        <f t="shared" si="1037"/>
        <v>0</v>
      </c>
      <c r="DJ327" s="84"/>
      <c r="DK327" s="92">
        <f t="shared" si="1038"/>
        <v>0</v>
      </c>
      <c r="DL327" s="89"/>
      <c r="DM327" s="89"/>
      <c r="DN327" s="85">
        <f t="shared" si="950"/>
        <v>2622</v>
      </c>
      <c r="DO327" s="85">
        <f t="shared" si="951"/>
        <v>150629498.46014002</v>
      </c>
    </row>
    <row r="328" spans="1:119" ht="30" customHeight="1" x14ac:dyDescent="0.25">
      <c r="A328" s="73"/>
      <c r="B328" s="78">
        <v>286</v>
      </c>
      <c r="C328" s="79" t="s">
        <v>728</v>
      </c>
      <c r="D328" s="109" t="s">
        <v>729</v>
      </c>
      <c r="E328" s="74">
        <v>25969</v>
      </c>
      <c r="F328" s="81">
        <v>2.42</v>
      </c>
      <c r="G328" s="141">
        <v>0.9</v>
      </c>
      <c r="H328" s="140"/>
      <c r="I328" s="140"/>
      <c r="J328" s="140"/>
      <c r="K328" s="51"/>
      <c r="L328" s="82">
        <v>1.4</v>
      </c>
      <c r="M328" s="82">
        <v>1.68</v>
      </c>
      <c r="N328" s="82">
        <v>2.23</v>
      </c>
      <c r="O328" s="83">
        <v>2.57</v>
      </c>
      <c r="P328" s="84">
        <v>128</v>
      </c>
      <c r="Q328" s="84">
        <f t="shared" ref="Q328:Q329" si="1039">(P328*$E328*$F328*$G328*$L328)</f>
        <v>10135638.374399999</v>
      </c>
      <c r="R328" s="84">
        <v>198</v>
      </c>
      <c r="S328" s="89">
        <f t="shared" ref="S328:S329" si="1040">(R328*$E328*$F328*$G328*$L328)</f>
        <v>15678565.610399997</v>
      </c>
      <c r="T328" s="84">
        <v>30</v>
      </c>
      <c r="U328" s="84">
        <f t="shared" ref="U328:U329" si="1041">(T328*$E328*$F328*$G328*$L328)</f>
        <v>2375540.2439999999</v>
      </c>
      <c r="V328" s="84"/>
      <c r="W328" s="84">
        <f t="shared" ref="W328:W329" si="1042">(V328*$E328*$F328*$G328*$L328)</f>
        <v>0</v>
      </c>
      <c r="X328" s="84"/>
      <c r="Y328" s="84">
        <f t="shared" ref="Y328:Y329" si="1043">(X328*$E328*$F328*$G328*$L328)</f>
        <v>0</v>
      </c>
      <c r="Z328" s="84"/>
      <c r="AA328" s="84"/>
      <c r="AB328" s="84"/>
      <c r="AC328" s="84">
        <f t="shared" ref="AC328:AC329" si="1044">(AB328*$E328*$F328*$G328*$L328)</f>
        <v>0</v>
      </c>
      <c r="AD328" s="84"/>
      <c r="AE328" s="84"/>
      <c r="AF328" s="84">
        <v>2</v>
      </c>
      <c r="AG328" s="84">
        <f t="shared" ref="AG328:AG329" si="1045">(AF328*$E328*$F328*$G328*$L328)</f>
        <v>158369.34959999999</v>
      </c>
      <c r="AH328" s="84"/>
      <c r="AI328" s="84"/>
      <c r="AJ328" s="84">
        <v>4</v>
      </c>
      <c r="AK328" s="84">
        <f t="shared" ref="AK328" si="1046">(AJ328*$E328*$F328*$G328*$L328)</f>
        <v>316738.69919999997</v>
      </c>
      <c r="AL328" s="84"/>
      <c r="AM328" s="84">
        <f t="shared" ref="AM328:AM329" si="1047">(AL328*$E328*$F328*$G328*$L328)</f>
        <v>0</v>
      </c>
      <c r="AN328" s="84"/>
      <c r="AO328" s="84">
        <f t="shared" ref="AO328:AO329" si="1048">(AN328*$E328*$F328*$G328*$L328)</f>
        <v>0</v>
      </c>
      <c r="AP328" s="84">
        <v>90</v>
      </c>
      <c r="AQ328" s="85">
        <f t="shared" ref="AQ328:AQ329" si="1049">(AP328*$E328*$F328*$G328*$M328)</f>
        <v>8551944.8783999998</v>
      </c>
      <c r="AR328" s="88"/>
      <c r="AS328" s="84">
        <f t="shared" ref="AS328:AS329" si="1050">(AR328*$E328*$F328*$G328*$M328)</f>
        <v>0</v>
      </c>
      <c r="AT328" s="84"/>
      <c r="AU328" s="89">
        <f t="shared" ref="AU328:AU329" si="1051">(AT328*$E328*$F328*$G328*$M328)</f>
        <v>0</v>
      </c>
      <c r="AV328" s="84"/>
      <c r="AW328" s="84">
        <f>(AV328*$E328*$F328*$G328*$L328*$AK$11)</f>
        <v>0</v>
      </c>
      <c r="AX328" s="84">
        <v>0</v>
      </c>
      <c r="AY328" s="84">
        <f t="shared" ref="AY328:AY329" si="1052">(AX328*$E328*$F328*$G328*$L328*AY$11)</f>
        <v>0</v>
      </c>
      <c r="AZ328" s="84"/>
      <c r="BA328" s="84">
        <f>(AZ328*$E328*$F328*$G328*$L328*BA$11)</f>
        <v>0</v>
      </c>
      <c r="BB328" s="84"/>
      <c r="BC328" s="84">
        <f t="shared" ref="BC328:BC329" si="1053">(BB328*$E328*$F328*$G328*$L328)</f>
        <v>0</v>
      </c>
      <c r="BD328" s="84"/>
      <c r="BE328" s="84">
        <f t="shared" ref="BE328:BE329" si="1054">(BD328*$E328*$F328*$G328*$L328)</f>
        <v>0</v>
      </c>
      <c r="BF328" s="84"/>
      <c r="BG328" s="84"/>
      <c r="BH328" s="84"/>
      <c r="BI328" s="84">
        <f t="shared" ref="BI328:BI329" si="1055">(BH328*$E328*$F328*$G328*$L328)</f>
        <v>0</v>
      </c>
      <c r="BJ328" s="84">
        <v>6</v>
      </c>
      <c r="BK328" s="84">
        <f t="shared" ref="BK328:BK329" si="1056">(BJ328*$E328*$F328*$G328*$M328)</f>
        <v>570129.65856000001</v>
      </c>
      <c r="BL328" s="84"/>
      <c r="BM328" s="84">
        <f t="shared" ref="BM328:BM329" si="1057">(BL328*$E328*$F328*$G328*$M328)</f>
        <v>0</v>
      </c>
      <c r="BN328" s="84"/>
      <c r="BO328" s="84">
        <f t="shared" ref="BO328:BO329" si="1058">(BN328*$E328*$F328*$G328*$M328)</f>
        <v>0</v>
      </c>
      <c r="BP328" s="84">
        <v>2</v>
      </c>
      <c r="BQ328" s="84">
        <f t="shared" ref="BQ328:BQ329" si="1059">(BP328*$E328*$F328*$G328*$M328)</f>
        <v>190043.21951999998</v>
      </c>
      <c r="BR328" s="84"/>
      <c r="BS328" s="84">
        <f t="shared" ref="BS328:BS329" si="1060">(BR328*$E328*$F328*$G328*$M328)</f>
        <v>0</v>
      </c>
      <c r="BT328" s="84">
        <v>3</v>
      </c>
      <c r="BU328" s="84">
        <f t="shared" ref="BU328:BU329" si="1061">(BT328*$E328*$F328*$G328*$M328)</f>
        <v>285064.82928000001</v>
      </c>
      <c r="BV328" s="84">
        <v>1</v>
      </c>
      <c r="BW328" s="89">
        <f t="shared" ref="BW328:BW329" si="1062">(BV328*$E328*$F328*$G328*$M328)</f>
        <v>95021.609759999992</v>
      </c>
      <c r="BX328" s="84"/>
      <c r="BY328" s="84">
        <f t="shared" ref="BY328:BY329" si="1063">(BX328*$E328*$F328*$G328*$L328)</f>
        <v>0</v>
      </c>
      <c r="BZ328" s="84"/>
      <c r="CA328" s="85">
        <f t="shared" ref="CA328:CA329" si="1064">(BZ328*$E328*$F328*$G328*$L328)</f>
        <v>0</v>
      </c>
      <c r="CB328" s="84"/>
      <c r="CC328" s="84">
        <f t="shared" ref="CC328:CC329" si="1065">(CB328*$E328*$F328*$G328*$L328)</f>
        <v>0</v>
      </c>
      <c r="CD328" s="84"/>
      <c r="CE328" s="84">
        <f t="shared" ref="CE328:CE329" si="1066">(CD328*$E328*$F328*$G328*$M328)</f>
        <v>0</v>
      </c>
      <c r="CF328" s="84"/>
      <c r="CG328" s="84"/>
      <c r="CH328" s="84"/>
      <c r="CI328" s="84">
        <f t="shared" ref="CI328:CI329" si="1067">(CH328*$E328*$F328*$G328*$L328)</f>
        <v>0</v>
      </c>
      <c r="CJ328" s="84"/>
      <c r="CK328" s="84">
        <f t="shared" ref="CK328:CK329" si="1068">(CJ328*$E328*$F328*$G328*$L328)</f>
        <v>0</v>
      </c>
      <c r="CL328" s="84"/>
      <c r="CM328" s="84">
        <f t="shared" ref="CM328:CM329" si="1069">(CL328*$E328*$F328*$G328*$L328)</f>
        <v>0</v>
      </c>
      <c r="CN328" s="84"/>
      <c r="CO328" s="84">
        <f t="shared" ref="CO328:CO329" si="1070">(CN328*$E328*$F328*$G328*$L328)</f>
        <v>0</v>
      </c>
      <c r="CP328" s="84"/>
      <c r="CQ328" s="84">
        <f t="shared" ref="CQ328:CQ329" si="1071">(CP328*$E328*$F328*$G328*$L328)</f>
        <v>0</v>
      </c>
      <c r="CR328" s="84">
        <v>10</v>
      </c>
      <c r="CS328" s="84">
        <f t="shared" ref="CS328:CS329" si="1072">(CR328*$E328*$F328*$G328*$M328)</f>
        <v>950216.09759999986</v>
      </c>
      <c r="CT328" s="84">
        <v>3</v>
      </c>
      <c r="CU328" s="84">
        <f t="shared" ref="CU328:CU329" si="1073">(CT328*$E328*$F328*$G328*$M328)</f>
        <v>285064.82928000001</v>
      </c>
      <c r="CV328" s="84"/>
      <c r="CW328" s="84">
        <f t="shared" ref="CW328:CW329" si="1074">(CV328*$E328*$F328*$G328*$M328)</f>
        <v>0</v>
      </c>
      <c r="CX328" s="90"/>
      <c r="CY328" s="84">
        <f t="shared" ref="CY328:CY329" si="1075">(CX328*$E328*$F328*$G328*$M328)</f>
        <v>0</v>
      </c>
      <c r="CZ328" s="84"/>
      <c r="DA328" s="89">
        <f t="shared" ref="DA328:DA329" si="1076">(CZ328*$E328*$F328*$G328*$M328)</f>
        <v>0</v>
      </c>
      <c r="DB328" s="84"/>
      <c r="DC328" s="84"/>
      <c r="DD328" s="91"/>
      <c r="DE328" s="84">
        <f t="shared" ref="DE328:DE329" si="1077">(DD328*$E328*$F328*$G328*$M328)</f>
        <v>0</v>
      </c>
      <c r="DF328" s="84"/>
      <c r="DG328" s="84">
        <f t="shared" ref="DG328:DG329" si="1078">(DF328*$E328*$F328*$G328*$M328)</f>
        <v>0</v>
      </c>
      <c r="DH328" s="84"/>
      <c r="DI328" s="84">
        <f t="shared" ref="DI328:DI329" si="1079">(DH328*$E328*$F328*$G328*$N328)</f>
        <v>0</v>
      </c>
      <c r="DJ328" s="84"/>
      <c r="DK328" s="89">
        <f t="shared" ref="DK328:DK329" si="1080">(DJ328*$E328*$F328*$G328*$O328)</f>
        <v>0</v>
      </c>
      <c r="DL328" s="89"/>
      <c r="DM328" s="89"/>
      <c r="DN328" s="85">
        <f t="shared" si="950"/>
        <v>477</v>
      </c>
      <c r="DO328" s="85">
        <f t="shared" si="951"/>
        <v>39592337.399999991</v>
      </c>
    </row>
    <row r="329" spans="1:119" ht="30" customHeight="1" x14ac:dyDescent="0.25">
      <c r="A329" s="73"/>
      <c r="B329" s="78">
        <v>287</v>
      </c>
      <c r="C329" s="79" t="s">
        <v>730</v>
      </c>
      <c r="D329" s="109" t="s">
        <v>731</v>
      </c>
      <c r="E329" s="74">
        <v>25969</v>
      </c>
      <c r="F329" s="81">
        <v>3.15</v>
      </c>
      <c r="G329" s="141">
        <v>0.8</v>
      </c>
      <c r="H329" s="140"/>
      <c r="I329" s="140"/>
      <c r="J329" s="140"/>
      <c r="K329" s="51"/>
      <c r="L329" s="82">
        <v>1.4</v>
      </c>
      <c r="M329" s="82">
        <v>1.68</v>
      </c>
      <c r="N329" s="82">
        <v>2.23</v>
      </c>
      <c r="O329" s="83">
        <v>2.57</v>
      </c>
      <c r="P329" s="84">
        <v>165</v>
      </c>
      <c r="Q329" s="84">
        <f t="shared" si="1039"/>
        <v>15117074.280000001</v>
      </c>
      <c r="R329" s="84">
        <v>1200</v>
      </c>
      <c r="S329" s="89">
        <f t="shared" si="1040"/>
        <v>109942358.39999999</v>
      </c>
      <c r="T329" s="84">
        <v>41</v>
      </c>
      <c r="U329" s="84">
        <f t="shared" si="1041"/>
        <v>3756363.912</v>
      </c>
      <c r="V329" s="84"/>
      <c r="W329" s="84">
        <f t="shared" si="1042"/>
        <v>0</v>
      </c>
      <c r="X329" s="84"/>
      <c r="Y329" s="84">
        <f t="shared" si="1043"/>
        <v>0</v>
      </c>
      <c r="Z329" s="84"/>
      <c r="AA329" s="84"/>
      <c r="AB329" s="84"/>
      <c r="AC329" s="84">
        <f t="shared" si="1044"/>
        <v>0</v>
      </c>
      <c r="AD329" s="84"/>
      <c r="AE329" s="84"/>
      <c r="AF329" s="84">
        <v>13</v>
      </c>
      <c r="AG329" s="84">
        <f t="shared" si="1045"/>
        <v>1191042.216</v>
      </c>
      <c r="AH329" s="84"/>
      <c r="AI329" s="84"/>
      <c r="AJ329" s="84">
        <v>1</v>
      </c>
      <c r="AK329" s="84">
        <f>(AJ329*$E329*$F329*$G329*$L329)</f>
        <v>91618.631999999998</v>
      </c>
      <c r="AL329" s="84"/>
      <c r="AM329" s="84">
        <f t="shared" si="1047"/>
        <v>0</v>
      </c>
      <c r="AN329" s="84"/>
      <c r="AO329" s="84">
        <f t="shared" si="1048"/>
        <v>0</v>
      </c>
      <c r="AP329" s="84">
        <v>480</v>
      </c>
      <c r="AQ329" s="85">
        <f t="shared" si="1049"/>
        <v>52772332.032000005</v>
      </c>
      <c r="AR329" s="90"/>
      <c r="AS329" s="84">
        <f t="shared" si="1050"/>
        <v>0</v>
      </c>
      <c r="AT329" s="84"/>
      <c r="AU329" s="89">
        <f t="shared" si="1051"/>
        <v>0</v>
      </c>
      <c r="AV329" s="84"/>
      <c r="AW329" s="84">
        <f>(AV329*$E329*$F329*$G329*$L329*$AK$11)</f>
        <v>0</v>
      </c>
      <c r="AX329" s="84">
        <v>0</v>
      </c>
      <c r="AY329" s="84">
        <f t="shared" si="1052"/>
        <v>0</v>
      </c>
      <c r="AZ329" s="84"/>
      <c r="BA329" s="84">
        <f>(AZ329*$E329*$F329*$G329*$L329*BA$11)</f>
        <v>0</v>
      </c>
      <c r="BB329" s="84"/>
      <c r="BC329" s="84">
        <f t="shared" si="1053"/>
        <v>0</v>
      </c>
      <c r="BD329" s="84"/>
      <c r="BE329" s="84">
        <f t="shared" si="1054"/>
        <v>0</v>
      </c>
      <c r="BF329" s="84"/>
      <c r="BG329" s="84"/>
      <c r="BH329" s="84"/>
      <c r="BI329" s="84">
        <f t="shared" si="1055"/>
        <v>0</v>
      </c>
      <c r="BJ329" s="84">
        <v>45</v>
      </c>
      <c r="BK329" s="84">
        <f t="shared" si="1056"/>
        <v>4947406.1279999996</v>
      </c>
      <c r="BL329" s="84"/>
      <c r="BM329" s="84">
        <f t="shared" si="1057"/>
        <v>0</v>
      </c>
      <c r="BN329" s="84"/>
      <c r="BO329" s="84">
        <f t="shared" si="1058"/>
        <v>0</v>
      </c>
      <c r="BP329" s="84">
        <v>2</v>
      </c>
      <c r="BQ329" s="84">
        <f t="shared" si="1059"/>
        <v>219884.71679999999</v>
      </c>
      <c r="BR329" s="84"/>
      <c r="BS329" s="84">
        <f t="shared" si="1060"/>
        <v>0</v>
      </c>
      <c r="BT329" s="84"/>
      <c r="BU329" s="84">
        <f t="shared" si="1061"/>
        <v>0</v>
      </c>
      <c r="BV329" s="84"/>
      <c r="BW329" s="89">
        <f t="shared" si="1062"/>
        <v>0</v>
      </c>
      <c r="BX329" s="84"/>
      <c r="BY329" s="84">
        <f t="shared" si="1063"/>
        <v>0</v>
      </c>
      <c r="BZ329" s="84"/>
      <c r="CA329" s="85">
        <f t="shared" si="1064"/>
        <v>0</v>
      </c>
      <c r="CB329" s="84"/>
      <c r="CC329" s="84">
        <f t="shared" si="1065"/>
        <v>0</v>
      </c>
      <c r="CD329" s="84"/>
      <c r="CE329" s="84">
        <f t="shared" si="1066"/>
        <v>0</v>
      </c>
      <c r="CF329" s="84"/>
      <c r="CG329" s="84"/>
      <c r="CH329" s="84"/>
      <c r="CI329" s="84">
        <f t="shared" si="1067"/>
        <v>0</v>
      </c>
      <c r="CJ329" s="84"/>
      <c r="CK329" s="84">
        <f t="shared" si="1068"/>
        <v>0</v>
      </c>
      <c r="CL329" s="84"/>
      <c r="CM329" s="84">
        <f t="shared" si="1069"/>
        <v>0</v>
      </c>
      <c r="CN329" s="84"/>
      <c r="CO329" s="84">
        <f t="shared" si="1070"/>
        <v>0</v>
      </c>
      <c r="CP329" s="84"/>
      <c r="CQ329" s="84">
        <f t="shared" si="1071"/>
        <v>0</v>
      </c>
      <c r="CR329" s="84">
        <v>16</v>
      </c>
      <c r="CS329" s="84">
        <f t="shared" si="1072"/>
        <v>1759077.7344</v>
      </c>
      <c r="CT329" s="84"/>
      <c r="CU329" s="84">
        <f t="shared" si="1073"/>
        <v>0</v>
      </c>
      <c r="CV329" s="84"/>
      <c r="CW329" s="84">
        <f t="shared" si="1074"/>
        <v>0</v>
      </c>
      <c r="CX329" s="90"/>
      <c r="CY329" s="84">
        <f t="shared" si="1075"/>
        <v>0</v>
      </c>
      <c r="CZ329" s="84"/>
      <c r="DA329" s="89">
        <f t="shared" si="1076"/>
        <v>0</v>
      </c>
      <c r="DB329" s="84"/>
      <c r="DC329" s="84"/>
      <c r="DD329" s="91"/>
      <c r="DE329" s="84">
        <f t="shared" si="1077"/>
        <v>0</v>
      </c>
      <c r="DF329" s="84"/>
      <c r="DG329" s="84">
        <f t="shared" si="1078"/>
        <v>0</v>
      </c>
      <c r="DH329" s="84"/>
      <c r="DI329" s="84">
        <f t="shared" si="1079"/>
        <v>0</v>
      </c>
      <c r="DJ329" s="84"/>
      <c r="DK329" s="89">
        <f t="shared" si="1080"/>
        <v>0</v>
      </c>
      <c r="DL329" s="89"/>
      <c r="DM329" s="89"/>
      <c r="DN329" s="85">
        <f t="shared" si="950"/>
        <v>1963</v>
      </c>
      <c r="DO329" s="85">
        <f t="shared" si="951"/>
        <v>189797158.0512</v>
      </c>
    </row>
    <row r="330" spans="1:119" ht="15.75" customHeight="1" x14ac:dyDescent="0.25">
      <c r="A330" s="196">
        <v>30</v>
      </c>
      <c r="B330" s="211"/>
      <c r="C330" s="212"/>
      <c r="D330" s="214" t="s">
        <v>732</v>
      </c>
      <c r="E330" s="200">
        <v>25969</v>
      </c>
      <c r="F330" s="213">
        <v>1.2</v>
      </c>
      <c r="G330" s="207"/>
      <c r="H330" s="77"/>
      <c r="I330" s="77"/>
      <c r="J330" s="77"/>
      <c r="K330" s="208"/>
      <c r="L330" s="209">
        <v>1.4</v>
      </c>
      <c r="M330" s="209">
        <v>1.68</v>
      </c>
      <c r="N330" s="209">
        <v>2.23</v>
      </c>
      <c r="O330" s="210">
        <v>2.57</v>
      </c>
      <c r="P330" s="206">
        <f t="shared" ref="P330:CA330" si="1081">SUM(P331:P345)</f>
        <v>2067</v>
      </c>
      <c r="Q330" s="206">
        <f t="shared" si="1081"/>
        <v>108918229.33460002</v>
      </c>
      <c r="R330" s="206">
        <f t="shared" si="1081"/>
        <v>5</v>
      </c>
      <c r="S330" s="206">
        <f t="shared" si="1081"/>
        <v>259149.84480000002</v>
      </c>
      <c r="T330" s="206">
        <f t="shared" si="1081"/>
        <v>341</v>
      </c>
      <c r="U330" s="206">
        <f t="shared" si="1081"/>
        <v>11254185.529999997</v>
      </c>
      <c r="V330" s="206">
        <f t="shared" si="1081"/>
        <v>18</v>
      </c>
      <c r="W330" s="206">
        <f t="shared" si="1081"/>
        <v>548075.745</v>
      </c>
      <c r="X330" s="206">
        <f t="shared" si="1081"/>
        <v>151</v>
      </c>
      <c r="Y330" s="206">
        <f t="shared" si="1081"/>
        <v>14286733.163919998</v>
      </c>
      <c r="Z330" s="206">
        <f t="shared" si="1081"/>
        <v>0</v>
      </c>
      <c r="AA330" s="206">
        <f t="shared" si="1081"/>
        <v>0</v>
      </c>
      <c r="AB330" s="206">
        <f t="shared" si="1081"/>
        <v>0</v>
      </c>
      <c r="AC330" s="206">
        <f t="shared" si="1081"/>
        <v>0</v>
      </c>
      <c r="AD330" s="206">
        <f t="shared" si="1081"/>
        <v>0</v>
      </c>
      <c r="AE330" s="206">
        <f t="shared" si="1081"/>
        <v>0</v>
      </c>
      <c r="AF330" s="206">
        <f t="shared" si="1081"/>
        <v>302</v>
      </c>
      <c r="AG330" s="206">
        <f t="shared" si="1081"/>
        <v>14659780.9652</v>
      </c>
      <c r="AH330" s="206">
        <f t="shared" si="1081"/>
        <v>0</v>
      </c>
      <c r="AI330" s="206">
        <f t="shared" si="1081"/>
        <v>0</v>
      </c>
      <c r="AJ330" s="206">
        <f t="shared" si="1081"/>
        <v>0</v>
      </c>
      <c r="AK330" s="206">
        <f t="shared" si="1081"/>
        <v>0</v>
      </c>
      <c r="AL330" s="206">
        <f t="shared" si="1081"/>
        <v>1697</v>
      </c>
      <c r="AM330" s="206">
        <f t="shared" si="1081"/>
        <v>68342009.625400007</v>
      </c>
      <c r="AN330" s="206">
        <f t="shared" si="1081"/>
        <v>94</v>
      </c>
      <c r="AO330" s="206">
        <f t="shared" si="1081"/>
        <v>3319757.5026000002</v>
      </c>
      <c r="AP330" s="206">
        <f t="shared" si="1081"/>
        <v>0</v>
      </c>
      <c r="AQ330" s="206">
        <f t="shared" si="1081"/>
        <v>0</v>
      </c>
      <c r="AR330" s="206">
        <f t="shared" si="1081"/>
        <v>14</v>
      </c>
      <c r="AS330" s="206">
        <f t="shared" si="1081"/>
        <v>1529786.8380479999</v>
      </c>
      <c r="AT330" s="206">
        <f t="shared" si="1081"/>
        <v>59</v>
      </c>
      <c r="AU330" s="206">
        <f t="shared" si="1081"/>
        <v>2244569.2281599999</v>
      </c>
      <c r="AV330" s="206">
        <f t="shared" si="1081"/>
        <v>0</v>
      </c>
      <c r="AW330" s="206">
        <f t="shared" si="1081"/>
        <v>0</v>
      </c>
      <c r="AX330" s="206">
        <f t="shared" si="1081"/>
        <v>0</v>
      </c>
      <c r="AY330" s="206">
        <f t="shared" si="1081"/>
        <v>0</v>
      </c>
      <c r="AZ330" s="206">
        <f t="shared" si="1081"/>
        <v>0</v>
      </c>
      <c r="BA330" s="206">
        <f t="shared" si="1081"/>
        <v>0</v>
      </c>
      <c r="BB330" s="206">
        <f t="shared" si="1081"/>
        <v>0</v>
      </c>
      <c r="BC330" s="206">
        <f t="shared" si="1081"/>
        <v>0</v>
      </c>
      <c r="BD330" s="206">
        <f t="shared" si="1081"/>
        <v>0</v>
      </c>
      <c r="BE330" s="206">
        <f t="shared" si="1081"/>
        <v>0</v>
      </c>
      <c r="BF330" s="206">
        <f t="shared" si="1081"/>
        <v>0</v>
      </c>
      <c r="BG330" s="206">
        <f t="shared" si="1081"/>
        <v>0</v>
      </c>
      <c r="BH330" s="206">
        <f t="shared" si="1081"/>
        <v>157</v>
      </c>
      <c r="BI330" s="206">
        <f t="shared" si="1081"/>
        <v>4626740.9159999993</v>
      </c>
      <c r="BJ330" s="206">
        <f t="shared" si="1081"/>
        <v>1294</v>
      </c>
      <c r="BK330" s="206">
        <f t="shared" si="1081"/>
        <v>64631884.037279993</v>
      </c>
      <c r="BL330" s="206">
        <f t="shared" si="1081"/>
        <v>155</v>
      </c>
      <c r="BM330" s="206">
        <f t="shared" si="1081"/>
        <v>5566922.5919999992</v>
      </c>
      <c r="BN330" s="206">
        <f t="shared" si="1081"/>
        <v>0</v>
      </c>
      <c r="BO330" s="206">
        <f t="shared" si="1081"/>
        <v>0</v>
      </c>
      <c r="BP330" s="206">
        <f t="shared" si="1081"/>
        <v>121</v>
      </c>
      <c r="BQ330" s="206">
        <f t="shared" si="1081"/>
        <v>3907316.5151999998</v>
      </c>
      <c r="BR330" s="206">
        <f t="shared" si="1081"/>
        <v>39</v>
      </c>
      <c r="BS330" s="206">
        <f t="shared" si="1081"/>
        <v>1226249.9474399998</v>
      </c>
      <c r="BT330" s="206">
        <f t="shared" si="1081"/>
        <v>217</v>
      </c>
      <c r="BU330" s="206">
        <f t="shared" si="1081"/>
        <v>7880598.4454399981</v>
      </c>
      <c r="BV330" s="206">
        <f t="shared" si="1081"/>
        <v>223</v>
      </c>
      <c r="BW330" s="206">
        <f t="shared" si="1081"/>
        <v>8587021.7260800004</v>
      </c>
      <c r="BX330" s="206">
        <f t="shared" si="1081"/>
        <v>25</v>
      </c>
      <c r="BY330" s="206">
        <f t="shared" si="1081"/>
        <v>781666.89999999991</v>
      </c>
      <c r="BZ330" s="206">
        <f t="shared" si="1081"/>
        <v>58</v>
      </c>
      <c r="CA330" s="206">
        <f t="shared" si="1081"/>
        <v>1806559.4539999997</v>
      </c>
      <c r="CB330" s="206">
        <f t="shared" ref="CB330:DM330" si="1082">SUM(CB331:CB345)</f>
        <v>5</v>
      </c>
      <c r="CC330" s="206">
        <f t="shared" si="1082"/>
        <v>258131.86</v>
      </c>
      <c r="CD330" s="206">
        <f t="shared" si="1082"/>
        <v>174</v>
      </c>
      <c r="CE330" s="206">
        <f t="shared" si="1082"/>
        <v>5372342.0687999995</v>
      </c>
      <c r="CF330" s="206">
        <f t="shared" si="1082"/>
        <v>0</v>
      </c>
      <c r="CG330" s="206">
        <f t="shared" si="1082"/>
        <v>0</v>
      </c>
      <c r="CH330" s="206">
        <f t="shared" si="1082"/>
        <v>5</v>
      </c>
      <c r="CI330" s="206">
        <f t="shared" si="1082"/>
        <v>125066.70399999998</v>
      </c>
      <c r="CJ330" s="206">
        <f t="shared" si="1082"/>
        <v>18</v>
      </c>
      <c r="CK330" s="206">
        <f t="shared" si="1082"/>
        <v>350768.47680000006</v>
      </c>
      <c r="CL330" s="206">
        <f t="shared" si="1082"/>
        <v>52</v>
      </c>
      <c r="CM330" s="206">
        <f t="shared" si="1082"/>
        <v>985990.99199999997</v>
      </c>
      <c r="CN330" s="206">
        <f t="shared" si="1082"/>
        <v>220</v>
      </c>
      <c r="CO330" s="206">
        <f t="shared" si="1082"/>
        <v>5309517.8639999991</v>
      </c>
      <c r="CP330" s="206">
        <f t="shared" si="1082"/>
        <v>227</v>
      </c>
      <c r="CQ330" s="206">
        <f t="shared" si="1082"/>
        <v>5696352.0879999995</v>
      </c>
      <c r="CR330" s="206">
        <f t="shared" si="1082"/>
        <v>537</v>
      </c>
      <c r="CS330" s="206">
        <f t="shared" si="1082"/>
        <v>17097781.848000001</v>
      </c>
      <c r="CT330" s="206">
        <f t="shared" si="1082"/>
        <v>123</v>
      </c>
      <c r="CU330" s="206">
        <f t="shared" si="1082"/>
        <v>4144216.1208000001</v>
      </c>
      <c r="CV330" s="206">
        <f t="shared" si="1082"/>
        <v>195</v>
      </c>
      <c r="CW330" s="206">
        <f t="shared" si="1082"/>
        <v>7291534.2696000002</v>
      </c>
      <c r="CX330" s="206">
        <f t="shared" si="1082"/>
        <v>20</v>
      </c>
      <c r="CY330" s="206">
        <f t="shared" si="1082"/>
        <v>675360.20159999991</v>
      </c>
      <c r="CZ330" s="206">
        <f t="shared" si="1082"/>
        <v>0</v>
      </c>
      <c r="DA330" s="206">
        <f t="shared" si="1082"/>
        <v>0</v>
      </c>
      <c r="DB330" s="206">
        <f t="shared" si="1082"/>
        <v>0</v>
      </c>
      <c r="DC330" s="206">
        <f t="shared" si="1082"/>
        <v>0</v>
      </c>
      <c r="DD330" s="206">
        <f t="shared" si="1082"/>
        <v>16</v>
      </c>
      <c r="DE330" s="206">
        <f t="shared" si="1082"/>
        <v>511319.22239999997</v>
      </c>
      <c r="DF330" s="206">
        <f t="shared" si="1082"/>
        <v>125</v>
      </c>
      <c r="DG330" s="206">
        <f t="shared" si="1082"/>
        <v>4023366.7823999999</v>
      </c>
      <c r="DH330" s="206">
        <f t="shared" si="1082"/>
        <v>29</v>
      </c>
      <c r="DI330" s="206">
        <f t="shared" si="1082"/>
        <v>1078879.5081</v>
      </c>
      <c r="DJ330" s="206">
        <f t="shared" si="1082"/>
        <v>45</v>
      </c>
      <c r="DK330" s="206">
        <f t="shared" si="1082"/>
        <v>1914112.6643999997</v>
      </c>
      <c r="DL330" s="206">
        <f t="shared" si="1082"/>
        <v>0</v>
      </c>
      <c r="DM330" s="206">
        <f t="shared" si="1082"/>
        <v>0</v>
      </c>
      <c r="DN330" s="206">
        <f>SUM(DN331:DN345)</f>
        <v>8828</v>
      </c>
      <c r="DO330" s="206">
        <f t="shared" ref="DO330" si="1083">SUM(DO331:DO345)</f>
        <v>379211978.982068</v>
      </c>
    </row>
    <row r="331" spans="1:119" ht="30" customHeight="1" x14ac:dyDescent="0.25">
      <c r="A331" s="73"/>
      <c r="B331" s="78">
        <v>288</v>
      </c>
      <c r="C331" s="79" t="s">
        <v>733</v>
      </c>
      <c r="D331" s="109" t="s">
        <v>734</v>
      </c>
      <c r="E331" s="74">
        <v>25969</v>
      </c>
      <c r="F331" s="81">
        <v>0.86</v>
      </c>
      <c r="G331" s="76">
        <v>1</v>
      </c>
      <c r="H331" s="77"/>
      <c r="I331" s="77"/>
      <c r="J331" s="77"/>
      <c r="K331" s="51"/>
      <c r="L331" s="82">
        <v>1.4</v>
      </c>
      <c r="M331" s="82">
        <v>1.68</v>
      </c>
      <c r="N331" s="82">
        <v>2.23</v>
      </c>
      <c r="O331" s="83">
        <v>2.57</v>
      </c>
      <c r="P331" s="84">
        <v>200</v>
      </c>
      <c r="Q331" s="84">
        <f>(P331*$E331*$F331*$G331*$L331*$Q$11)</f>
        <v>6878668.7199999997</v>
      </c>
      <c r="R331" s="84"/>
      <c r="S331" s="84">
        <f>(R331*$E331*$F331*$G331*$L331*$S$11)</f>
        <v>0</v>
      </c>
      <c r="T331" s="84">
        <v>120</v>
      </c>
      <c r="U331" s="84">
        <f>(T331*$E331*$F331*$G331*$L331*$U$11)</f>
        <v>4690001.3999999994</v>
      </c>
      <c r="V331" s="84"/>
      <c r="W331" s="85">
        <f>(V331*$E331*$F331*$G331*$L331*$W$11)</f>
        <v>0</v>
      </c>
      <c r="X331" s="84"/>
      <c r="Y331" s="84">
        <f>(X331*$E331*$F331*$G331*$L331*$Y$11)</f>
        <v>0</v>
      </c>
      <c r="Z331" s="84"/>
      <c r="AA331" s="84"/>
      <c r="AB331" s="84"/>
      <c r="AC331" s="84">
        <f>(AB331*$E331*$F331*$G331*$L331*$AC$11)</f>
        <v>0</v>
      </c>
      <c r="AD331" s="84"/>
      <c r="AE331" s="84"/>
      <c r="AF331" s="84">
        <v>100</v>
      </c>
      <c r="AG331" s="84">
        <f>(AF331*$E331*$F331*$G331*$L331*$AG$11)</f>
        <v>3439334.36</v>
      </c>
      <c r="AH331" s="84"/>
      <c r="AI331" s="84"/>
      <c r="AJ331" s="84"/>
      <c r="AK331" s="84">
        <f>(AJ331*$E331*$F331*$G331*$L331*$AK$11)</f>
        <v>0</v>
      </c>
      <c r="AL331" s="84">
        <v>250</v>
      </c>
      <c r="AM331" s="85">
        <f>(AL331*$E331*$F331*$G331*$L331*$AM$11)</f>
        <v>8598335.9000000004</v>
      </c>
      <c r="AN331" s="84">
        <v>84</v>
      </c>
      <c r="AO331" s="84">
        <f>(AN331*$E331*$F331*$G331*$L331*$AO$11)</f>
        <v>2889040.8624000004</v>
      </c>
      <c r="AP331" s="84"/>
      <c r="AQ331" s="84">
        <f>(AP331*$E331*$F331*$G331*$M331*$AQ$11)</f>
        <v>0</v>
      </c>
      <c r="AR331" s="88"/>
      <c r="AS331" s="84">
        <f>(AR331*$E331*$F331*$G331*$M331*$AS$11)</f>
        <v>0</v>
      </c>
      <c r="AT331" s="84">
        <v>20</v>
      </c>
      <c r="AU331" s="89">
        <f>(AT331*$E331*$F331*$G331*$M331*$AU$11)</f>
        <v>825440.24639999995</v>
      </c>
      <c r="AV331" s="84"/>
      <c r="AW331" s="84">
        <f>(AV331*$E331*$F331*$G331*$L331*$AW$11)</f>
        <v>0</v>
      </c>
      <c r="AX331" s="84"/>
      <c r="AY331" s="84">
        <f>(AX331*$E331*$F331*$G331*$L331*$AY$11)</f>
        <v>0</v>
      </c>
      <c r="AZ331" s="84"/>
      <c r="BA331" s="84">
        <f>(AZ331*$E331*$F331*$G331*$L331*$BA$11)</f>
        <v>0</v>
      </c>
      <c r="BB331" s="84"/>
      <c r="BC331" s="84">
        <f>(BB331*$E331*$F331*$G331*$L331*$BC$11)</f>
        <v>0</v>
      </c>
      <c r="BD331" s="84"/>
      <c r="BE331" s="85">
        <f>(BD331*$E331*$F331*$G331*$L331*$BE$11)</f>
        <v>0</v>
      </c>
      <c r="BF331" s="84"/>
      <c r="BG331" s="85">
        <f>(BF331*$E331*$F331*$G331*$L331*$BG$11)</f>
        <v>0</v>
      </c>
      <c r="BH331" s="84">
        <v>45</v>
      </c>
      <c r="BI331" s="84">
        <f>(BH331*$E331*$F331*$G331*$L331*$BI$11)</f>
        <v>1688400.504</v>
      </c>
      <c r="BJ331" s="84">
        <v>123</v>
      </c>
      <c r="BK331" s="84">
        <f>(BJ331*$E331*$F331*$G331*$M331*$BK$11)</f>
        <v>5076457.5153599996</v>
      </c>
      <c r="BL331" s="84">
        <v>125</v>
      </c>
      <c r="BM331" s="84">
        <f>(BL331*$E331*$F331*$G331*$M331*$BM$11)</f>
        <v>4690001.3999999994</v>
      </c>
      <c r="BN331" s="84"/>
      <c r="BO331" s="85">
        <f>(BN331*$E331*$F331*$G331*$M331*$BO$11)</f>
        <v>0</v>
      </c>
      <c r="BP331" s="84">
        <v>20</v>
      </c>
      <c r="BQ331" s="84">
        <f>(BP331*$E331*$F331*$G331*$M331*$BQ$11)</f>
        <v>750400.22399999993</v>
      </c>
      <c r="BR331" s="84">
        <v>23</v>
      </c>
      <c r="BS331" s="84">
        <f>(BR331*$E331*$F331*$G331*$M331*$BS$11)</f>
        <v>776664.23184000002</v>
      </c>
      <c r="BT331" s="84">
        <v>61</v>
      </c>
      <c r="BU331" s="85">
        <f>(BT331*$E331*$F331*$G331*$M331*$BU$11)</f>
        <v>2746464.8198399995</v>
      </c>
      <c r="BV331" s="84">
        <v>75</v>
      </c>
      <c r="BW331" s="89">
        <f>(BV331*$E331*$F331*$G331*$M331*$BW$11)</f>
        <v>3376801.0079999999</v>
      </c>
      <c r="BX331" s="84">
        <v>25</v>
      </c>
      <c r="BY331" s="84">
        <f>(BX331*$E331*$F331*$G331*$L331*$BY$11)</f>
        <v>781666.89999999991</v>
      </c>
      <c r="BZ331" s="84">
        <v>57</v>
      </c>
      <c r="CA331" s="84">
        <f>(BZ331*$E331*$F331*$G331*$L331*$CA$11)</f>
        <v>1782200.5319999997</v>
      </c>
      <c r="CB331" s="84"/>
      <c r="CC331" s="84">
        <f>(CB331*$E331*$F331*$G331*$L331*$CC$11)</f>
        <v>0</v>
      </c>
      <c r="CD331" s="84">
        <v>80</v>
      </c>
      <c r="CE331" s="84">
        <f>(CD331*$E331*$F331*$G331*$M331*$CE$11)</f>
        <v>3001600.8959999997</v>
      </c>
      <c r="CF331" s="84"/>
      <c r="CG331" s="84"/>
      <c r="CH331" s="84">
        <v>5</v>
      </c>
      <c r="CI331" s="85">
        <f>(CH331*$E331*$F331*$G331*$L331*$CI$11)</f>
        <v>125066.70399999998</v>
      </c>
      <c r="CJ331" s="84"/>
      <c r="CK331" s="85">
        <f>(CJ331*$E331*$F331*$G331*$L331*$CK$11)</f>
        <v>0</v>
      </c>
      <c r="CL331" s="84"/>
      <c r="CM331" s="84">
        <f>(CL331*$E331*$F331*$G331*$L331*$CM$11)</f>
        <v>0</v>
      </c>
      <c r="CN331" s="84">
        <v>66</v>
      </c>
      <c r="CO331" s="84">
        <f>(CN331*$E331*$F331*$G331*$L331*$CO$11)</f>
        <v>2063600.6159999997</v>
      </c>
      <c r="CP331" s="84">
        <v>90</v>
      </c>
      <c r="CQ331" s="84">
        <f>(CP331*$E331*$F331*$G331*$L331*$CQ$11)</f>
        <v>2814000.84</v>
      </c>
      <c r="CR331" s="84">
        <v>220</v>
      </c>
      <c r="CS331" s="84">
        <f>(CR331*$E331*$F331*$G331*$M331*$CS$11)</f>
        <v>8254402.4639999997</v>
      </c>
      <c r="CT331" s="84">
        <v>40</v>
      </c>
      <c r="CU331" s="84">
        <f>(CT331*$E331*$F331*$G331*$M331*$CU$11)</f>
        <v>1500800.4479999999</v>
      </c>
      <c r="CV331" s="84">
        <v>192</v>
      </c>
      <c r="CW331" s="84">
        <f>(CV331*$E331*$F331*$G331*$M331*$CW$11)</f>
        <v>7203842.1504000006</v>
      </c>
      <c r="CX331" s="90">
        <v>20</v>
      </c>
      <c r="CY331" s="84">
        <f>(CX331*$E331*$F331*$G331*$M331*$CY$11)</f>
        <v>675360.20159999991</v>
      </c>
      <c r="CZ331" s="84"/>
      <c r="DA331" s="89"/>
      <c r="DB331" s="84"/>
      <c r="DC331" s="84">
        <f>(DB331*$E331*$F331*$G331*$M331*$DC$11)</f>
        <v>0</v>
      </c>
      <c r="DD331" s="91">
        <v>10</v>
      </c>
      <c r="DE331" s="84">
        <f>(DD331*$E331*$F331*$G331*$M331*$DE$11)</f>
        <v>375200.11199999996</v>
      </c>
      <c r="DF331" s="84">
        <v>74</v>
      </c>
      <c r="DG331" s="84">
        <f>(DF331*$E331*$F331*$G331*$M331*$DG$11)</f>
        <v>2776480.8287999998</v>
      </c>
      <c r="DH331" s="84">
        <v>10</v>
      </c>
      <c r="DI331" s="84">
        <f>(DH331*$E331*$F331*$G331*$N331*$DI$11)</f>
        <v>498033.48199999996</v>
      </c>
      <c r="DJ331" s="84">
        <v>15</v>
      </c>
      <c r="DK331" s="92">
        <f>(DJ331*$E331*$F331*$G331*$O331*$DK$11)</f>
        <v>860950.25699999987</v>
      </c>
      <c r="DL331" s="89"/>
      <c r="DM331" s="89"/>
      <c r="DN331" s="85">
        <f t="shared" ref="DN331:DN345" si="1084">SUM(P331,R331,T331,V331,X331,Z331,AB331,AD331,AF331,AH331,AJ331,AL331,AR331,AV331,AX331,CB331,AN331,BB331,BD331,BF331,CP331,BH331,BJ331,AP331,BN331,AT331,CR331,BP331,CT331,BR331,BT331,BV331,CD331,BX331,BZ331,CF331,CH331,CJ331,CL331,CN331,CV331,CX331,BL331,AZ331,CZ331,DB331,DD331,DF331,DH331,DJ331,DL331)</f>
        <v>2150</v>
      </c>
      <c r="DO331" s="85">
        <f t="shared" ref="DO331:DO345" si="1085">SUM(Q331,S331,U331,W331,Y331,AA331,AC331,AE331,AG331,AI331,AK331,AM331,AS331,AW331,AY331,CC331,AO331,BC331,BE331,BG331,CQ331,BI331,BK331,AQ331,BO331,AU331,CS331,BQ331,CU331,BS331,BU331,BW331,CE331,BY331,CA331,CG331,CI331,CK331,CM331,CO331,CW331,CY331,BM331,BA331,DA331,DC331,DE331,DG331,DI331,DK331,DM331)</f>
        <v>79139217.623639986</v>
      </c>
    </row>
    <row r="332" spans="1:119" ht="30" customHeight="1" x14ac:dyDescent="0.25">
      <c r="A332" s="73"/>
      <c r="B332" s="78">
        <v>289</v>
      </c>
      <c r="C332" s="79" t="s">
        <v>735</v>
      </c>
      <c r="D332" s="109" t="s">
        <v>736</v>
      </c>
      <c r="E332" s="74">
        <v>25969</v>
      </c>
      <c r="F332" s="81">
        <v>0.49</v>
      </c>
      <c r="G332" s="76">
        <v>1</v>
      </c>
      <c r="H332" s="77"/>
      <c r="I332" s="77"/>
      <c r="J332" s="77"/>
      <c r="K332" s="51"/>
      <c r="L332" s="82">
        <v>1.4</v>
      </c>
      <c r="M332" s="82">
        <v>1.68</v>
      </c>
      <c r="N332" s="82">
        <v>2.23</v>
      </c>
      <c r="O332" s="83">
        <v>2.57</v>
      </c>
      <c r="P332" s="84">
        <v>222</v>
      </c>
      <c r="Q332" s="84">
        <f>(P332*$E332*$F332*$G332*$L332*$Q$11)</f>
        <v>4350358.0427999999</v>
      </c>
      <c r="R332" s="84"/>
      <c r="S332" s="84">
        <f>(R332*$E332*$F332*$G332*$L332*$S$11)</f>
        <v>0</v>
      </c>
      <c r="T332" s="84">
        <v>20</v>
      </c>
      <c r="U332" s="84">
        <f>(T332*$E332*$F332*$G332*$L332*$U$11)</f>
        <v>445368.34999999992</v>
      </c>
      <c r="V332" s="84"/>
      <c r="W332" s="85">
        <f>(V332*$E332*$F332*$G332*$L332*$W$11)</f>
        <v>0</v>
      </c>
      <c r="X332" s="84"/>
      <c r="Y332" s="84">
        <f>(X332*$E332*$F332*$G332*$L332*$Y$11)</f>
        <v>0</v>
      </c>
      <c r="Z332" s="84"/>
      <c r="AA332" s="84"/>
      <c r="AB332" s="84"/>
      <c r="AC332" s="84">
        <f>(AB332*$E332*$F332*$G332*$L332*$AC$11)</f>
        <v>0</v>
      </c>
      <c r="AD332" s="84"/>
      <c r="AE332" s="84"/>
      <c r="AF332" s="84">
        <v>20</v>
      </c>
      <c r="AG332" s="84">
        <f>(AF332*$E332*$F332*$G332*$L332*$AG$11)</f>
        <v>391924.14799999999</v>
      </c>
      <c r="AH332" s="84"/>
      <c r="AI332" s="84"/>
      <c r="AJ332" s="84"/>
      <c r="AK332" s="84">
        <f>(AJ332*$E332*$F332*$G332*$L332*$AK$11)</f>
        <v>0</v>
      </c>
      <c r="AL332" s="84">
        <v>450</v>
      </c>
      <c r="AM332" s="85">
        <f>(AL332*$E332*$F332*$G332*$L332*$AM$11)</f>
        <v>8818293.3300000001</v>
      </c>
      <c r="AN332" s="84">
        <v>2</v>
      </c>
      <c r="AO332" s="84">
        <f>(AN332*$E332*$F332*$G332*$L332*$AO$11)</f>
        <v>39192.414799999999</v>
      </c>
      <c r="AP332" s="84"/>
      <c r="AQ332" s="84">
        <f>(AP332*$E332*$F332*$G332*$M332*$AQ$11)</f>
        <v>0</v>
      </c>
      <c r="AR332" s="90"/>
      <c r="AS332" s="84">
        <f>(AR332*$E332*$F332*$G332*$M332*$AS$11)</f>
        <v>0</v>
      </c>
      <c r="AT332" s="84">
        <v>20</v>
      </c>
      <c r="AU332" s="89">
        <f>(AT332*$E332*$F332*$G332*$M332*$AU$11)</f>
        <v>470308.97760000004</v>
      </c>
      <c r="AV332" s="84"/>
      <c r="AW332" s="84">
        <f>(AV332*$E332*$F332*$G332*$L332*$AW$11)</f>
        <v>0</v>
      </c>
      <c r="AX332" s="84"/>
      <c r="AY332" s="84">
        <f>(AX332*$E332*$F332*$G332*$L332*$AY$11)</f>
        <v>0</v>
      </c>
      <c r="AZ332" s="84"/>
      <c r="BA332" s="84">
        <f>(AZ332*$E332*$F332*$G332*$L332*$BA$11)</f>
        <v>0</v>
      </c>
      <c r="BB332" s="84"/>
      <c r="BC332" s="84">
        <f>(BB332*$E332*$F332*$G332*$L332*$BC$11)</f>
        <v>0</v>
      </c>
      <c r="BD332" s="84"/>
      <c r="BE332" s="85">
        <f>(BD332*$E332*$F332*$G332*$L332*$BE$11)</f>
        <v>0</v>
      </c>
      <c r="BF332" s="84"/>
      <c r="BG332" s="85">
        <f>(BF332*$E332*$F332*$G332*$L332*$BG$11)</f>
        <v>0</v>
      </c>
      <c r="BH332" s="84">
        <v>82</v>
      </c>
      <c r="BI332" s="84">
        <f>(BH332*$E332*$F332*$G332*$L332*$BI$11)</f>
        <v>1752969.8255999999</v>
      </c>
      <c r="BJ332" s="84">
        <v>450</v>
      </c>
      <c r="BK332" s="84">
        <f>(BJ332*$E332*$F332*$G332*$M332*$BK$11)</f>
        <v>10581951.995999999</v>
      </c>
      <c r="BL332" s="84"/>
      <c r="BM332" s="84">
        <f>(BL332*$E332*$F332*$G332*$M332*$BM$11)</f>
        <v>0</v>
      </c>
      <c r="BN332" s="84"/>
      <c r="BO332" s="85">
        <f>(BN332*$E332*$F332*$G332*$M332*$BO$11)</f>
        <v>0</v>
      </c>
      <c r="BP332" s="84">
        <v>50</v>
      </c>
      <c r="BQ332" s="84">
        <f>(BP332*$E332*$F332*$G332*$M332*$BQ$11)</f>
        <v>1068884.04</v>
      </c>
      <c r="BR332" s="84">
        <v>3</v>
      </c>
      <c r="BS332" s="84">
        <f>(BR332*$E332*$F332*$G332*$M332*$BS$11)</f>
        <v>57719.738160000001</v>
      </c>
      <c r="BT332" s="84">
        <v>75</v>
      </c>
      <c r="BU332" s="85">
        <f>(BT332*$E332*$F332*$G332*$M332*$BU$11)</f>
        <v>1923991.2719999999</v>
      </c>
      <c r="BV332" s="84">
        <v>80</v>
      </c>
      <c r="BW332" s="89">
        <f>(BV332*$E332*$F332*$G332*$M332*$BW$11)</f>
        <v>2052257.3567999997</v>
      </c>
      <c r="BX332" s="84"/>
      <c r="BY332" s="84">
        <f>(BX332*$E332*$F332*$G332*$L332*$BY$11)</f>
        <v>0</v>
      </c>
      <c r="BZ332" s="84"/>
      <c r="CA332" s="84">
        <f>(BZ332*$E332*$F332*$G332*$L332*$CA$11)</f>
        <v>0</v>
      </c>
      <c r="CB332" s="84"/>
      <c r="CC332" s="84">
        <f>(CB332*$E332*$F332*$G332*$L332*$CC$11)</f>
        <v>0</v>
      </c>
      <c r="CD332" s="84">
        <v>60</v>
      </c>
      <c r="CE332" s="84">
        <f>(CD332*$E332*$F332*$G332*$M332*$CE$11)</f>
        <v>1282660.848</v>
      </c>
      <c r="CF332" s="84"/>
      <c r="CG332" s="84"/>
      <c r="CH332" s="84"/>
      <c r="CI332" s="85">
        <f>(CH332*$E332*$F332*$G332*$L332*$CI$11)</f>
        <v>0</v>
      </c>
      <c r="CJ332" s="84"/>
      <c r="CK332" s="85">
        <f>(CJ332*$E332*$F332*$G332*$L332*$CK$11)</f>
        <v>0</v>
      </c>
      <c r="CL332" s="84">
        <v>50</v>
      </c>
      <c r="CM332" s="84">
        <f>(CL332*$E332*$F332*$G332*$L332*$CM$11)</f>
        <v>890736.7</v>
      </c>
      <c r="CN332" s="84">
        <v>120</v>
      </c>
      <c r="CO332" s="84">
        <f>(CN332*$E332*$F332*$G332*$L332*$CO$11)</f>
        <v>2137768.0799999996</v>
      </c>
      <c r="CP332" s="84">
        <v>100</v>
      </c>
      <c r="CQ332" s="84">
        <f>(CP332*$E332*$F332*$G332*$L332*$CQ$11)</f>
        <v>1781473.4</v>
      </c>
      <c r="CR332" s="84">
        <v>192</v>
      </c>
      <c r="CS332" s="84">
        <f>(CR332*$E332*$F332*$G332*$M332*$CS$11)</f>
        <v>4104514.7135999999</v>
      </c>
      <c r="CT332" s="84">
        <v>30</v>
      </c>
      <c r="CU332" s="84">
        <f>(CT332*$E332*$F332*$G332*$M332*$CU$11)</f>
        <v>641330.424</v>
      </c>
      <c r="CV332" s="84"/>
      <c r="CW332" s="84">
        <f>(CV332*$E332*$F332*$G332*$M332*$CW$11)</f>
        <v>0</v>
      </c>
      <c r="CX332" s="90"/>
      <c r="CY332" s="84">
        <f>(CX332*$E332*$F332*$G332*$M332*$CY$11)</f>
        <v>0</v>
      </c>
      <c r="CZ332" s="84"/>
      <c r="DA332" s="89"/>
      <c r="DB332" s="84">
        <v>0</v>
      </c>
      <c r="DC332" s="84">
        <f>(DB332*$E332*$F332*$G332*$M332*$DC$11)</f>
        <v>0</v>
      </c>
      <c r="DD332" s="91">
        <v>5</v>
      </c>
      <c r="DE332" s="84">
        <f>(DD332*$E332*$F332*$G332*$M332*$DE$11)</f>
        <v>106888.40399999999</v>
      </c>
      <c r="DF332" s="84">
        <v>35</v>
      </c>
      <c r="DG332" s="84">
        <f>(DF332*$E332*$F332*$G332*$M332*$DG$11)</f>
        <v>748218.82799999998</v>
      </c>
      <c r="DH332" s="84">
        <v>15</v>
      </c>
      <c r="DI332" s="84">
        <f>(DH332*$E332*$F332*$G332*$N332*$DI$11)</f>
        <v>425644.89449999999</v>
      </c>
      <c r="DJ332" s="84">
        <v>25</v>
      </c>
      <c r="DK332" s="92">
        <f>(DJ332*$E332*$F332*$G332*$O332*$DK$11)</f>
        <v>817569.04249999998</v>
      </c>
      <c r="DL332" s="89"/>
      <c r="DM332" s="89"/>
      <c r="DN332" s="85">
        <f t="shared" si="1084"/>
        <v>2106</v>
      </c>
      <c r="DO332" s="85">
        <f t="shared" si="1085"/>
        <v>44890024.826359995</v>
      </c>
    </row>
    <row r="333" spans="1:119" ht="60" customHeight="1" x14ac:dyDescent="0.25">
      <c r="A333" s="73"/>
      <c r="B333" s="78">
        <v>290</v>
      </c>
      <c r="C333" s="79" t="s">
        <v>737</v>
      </c>
      <c r="D333" s="109" t="s">
        <v>738</v>
      </c>
      <c r="E333" s="74">
        <v>25969</v>
      </c>
      <c r="F333" s="81">
        <v>0.64</v>
      </c>
      <c r="G333" s="76">
        <v>1</v>
      </c>
      <c r="H333" s="77"/>
      <c r="I333" s="77"/>
      <c r="J333" s="77"/>
      <c r="K333" s="51"/>
      <c r="L333" s="82">
        <v>1.4</v>
      </c>
      <c r="M333" s="82">
        <v>1.68</v>
      </c>
      <c r="N333" s="82">
        <v>2.23</v>
      </c>
      <c r="O333" s="83">
        <v>2.57</v>
      </c>
      <c r="P333" s="84">
        <v>0</v>
      </c>
      <c r="Q333" s="84">
        <f>(P333*$E333*$F333*$G333*$L333*$Q$11)</f>
        <v>0</v>
      </c>
      <c r="R333" s="84"/>
      <c r="S333" s="84">
        <f>(R333*$E333*$F333*$G333*$L333*$S$11)</f>
        <v>0</v>
      </c>
      <c r="T333" s="84">
        <v>1</v>
      </c>
      <c r="U333" s="84">
        <f>(T333*$E333*$F333*$G333*$L333*$U$11)</f>
        <v>29085.279999999999</v>
      </c>
      <c r="V333" s="84"/>
      <c r="W333" s="85">
        <f>(V333*$E333*$F333*$G333*$L333*$W$11)</f>
        <v>0</v>
      </c>
      <c r="X333" s="84">
        <v>1</v>
      </c>
      <c r="Y333" s="84">
        <f>(X333*$E333*$F333*$G333*$L333*$Y$11)</f>
        <v>32575.513599999995</v>
      </c>
      <c r="Z333" s="84"/>
      <c r="AA333" s="84"/>
      <c r="AB333" s="84"/>
      <c r="AC333" s="84">
        <f>(AB333*$E333*$F333*$G333*$L333*$AC$11)</f>
        <v>0</v>
      </c>
      <c r="AD333" s="84"/>
      <c r="AE333" s="84"/>
      <c r="AF333" s="84"/>
      <c r="AG333" s="84">
        <f>(AF333*$E333*$F333*$G333*$L333*$AG$11)</f>
        <v>0</v>
      </c>
      <c r="AH333" s="84"/>
      <c r="AI333" s="84"/>
      <c r="AJ333" s="84"/>
      <c r="AK333" s="84">
        <f>(AJ333*$E333*$F333*$G333*$L333*$AK$11)</f>
        <v>0</v>
      </c>
      <c r="AL333" s="84">
        <v>1</v>
      </c>
      <c r="AM333" s="85">
        <f>(AL333*$E333*$F333*$G333*$L333*$AM$11)</f>
        <v>25595.046399999999</v>
      </c>
      <c r="AN333" s="84"/>
      <c r="AO333" s="84">
        <f>(AN333*$E333*$F333*$G333*$L333*$AO$11)</f>
        <v>0</v>
      </c>
      <c r="AP333" s="84"/>
      <c r="AQ333" s="84">
        <f>(AP333*$E333*$F333*$G333*$M333*$AQ$11)</f>
        <v>0</v>
      </c>
      <c r="AR333" s="90"/>
      <c r="AS333" s="84">
        <f>(AR333*$E333*$F333*$G333*$M333*$AS$11)</f>
        <v>0</v>
      </c>
      <c r="AT333" s="84"/>
      <c r="AU333" s="89">
        <f>(AT333*$E333*$F333*$G333*$M333*$AU$11)</f>
        <v>0</v>
      </c>
      <c r="AV333" s="84"/>
      <c r="AW333" s="84">
        <f>(AV333*$E333*$F333*$G333*$L333*$AW$11)</f>
        <v>0</v>
      </c>
      <c r="AX333" s="84">
        <v>0</v>
      </c>
      <c r="AY333" s="84">
        <f>(AX333*$E333*$F333*$G333*$L333*$AY$11)</f>
        <v>0</v>
      </c>
      <c r="AZ333" s="84"/>
      <c r="BA333" s="84">
        <f>(AZ333*$E333*$F333*$G333*$L333*$BA$11)</f>
        <v>0</v>
      </c>
      <c r="BB333" s="84"/>
      <c r="BC333" s="84">
        <f>(BB333*$E333*$F333*$G333*$L333*$BC$11)</f>
        <v>0</v>
      </c>
      <c r="BD333" s="84"/>
      <c r="BE333" s="85">
        <f>(BD333*$E333*$F333*$G333*$L333*$BE$11)</f>
        <v>0</v>
      </c>
      <c r="BF333" s="84"/>
      <c r="BG333" s="85">
        <f>(BF333*$E333*$F333*$G333*$L333*$BG$11)</f>
        <v>0</v>
      </c>
      <c r="BH333" s="84"/>
      <c r="BI333" s="84">
        <f>(BH333*$E333*$F333*$G333*$L333*$BI$11)</f>
        <v>0</v>
      </c>
      <c r="BJ333" s="84"/>
      <c r="BK333" s="84">
        <f>(BJ333*$E333*$F333*$G333*$M333*$BK$11)</f>
        <v>0</v>
      </c>
      <c r="BL333" s="84"/>
      <c r="BM333" s="84">
        <f>(BL333*$E333*$F333*$G333*$M333*$BM$11)</f>
        <v>0</v>
      </c>
      <c r="BN333" s="84"/>
      <c r="BO333" s="85">
        <f>(BN333*$E333*$F333*$G333*$M333*$BO$11)</f>
        <v>0</v>
      </c>
      <c r="BP333" s="84"/>
      <c r="BQ333" s="84">
        <f>(BP333*$E333*$F333*$G333*$M333*$BQ$11)</f>
        <v>0</v>
      </c>
      <c r="BR333" s="84"/>
      <c r="BS333" s="84">
        <f>(BR333*$E333*$F333*$G333*$M333*$BS$11)</f>
        <v>0</v>
      </c>
      <c r="BT333" s="84">
        <v>5</v>
      </c>
      <c r="BU333" s="85">
        <f>(BT333*$E333*$F333*$G333*$M333*$BU$11)</f>
        <v>167531.21280000001</v>
      </c>
      <c r="BV333" s="84"/>
      <c r="BW333" s="89">
        <f>(BV333*$E333*$F333*$G333*$M333*$BW$11)</f>
        <v>0</v>
      </c>
      <c r="BX333" s="84"/>
      <c r="BY333" s="84">
        <f>(BX333*$E333*$F333*$G333*$L333*$BY$11)</f>
        <v>0</v>
      </c>
      <c r="BZ333" s="84"/>
      <c r="CA333" s="84">
        <f>(BZ333*$E333*$F333*$G333*$L333*$CA$11)</f>
        <v>0</v>
      </c>
      <c r="CB333" s="84"/>
      <c r="CC333" s="84">
        <f>(CB333*$E333*$F333*$G333*$L333*$CC$11)</f>
        <v>0</v>
      </c>
      <c r="CD333" s="84">
        <v>1</v>
      </c>
      <c r="CE333" s="84">
        <f>(CD333*$E333*$F333*$G333*$M333*$CE$11)</f>
        <v>27921.8688</v>
      </c>
      <c r="CF333" s="84"/>
      <c r="CG333" s="84"/>
      <c r="CH333" s="84"/>
      <c r="CI333" s="85">
        <f>(CH333*$E333*$F333*$G333*$L333*$CI$11)</f>
        <v>0</v>
      </c>
      <c r="CJ333" s="84"/>
      <c r="CK333" s="85">
        <f>(CJ333*$E333*$F333*$G333*$L333*$CK$11)</f>
        <v>0</v>
      </c>
      <c r="CL333" s="84"/>
      <c r="CM333" s="84">
        <f>(CL333*$E333*$F333*$G333*$L333*$CM$11)</f>
        <v>0</v>
      </c>
      <c r="CN333" s="84"/>
      <c r="CO333" s="84">
        <f>(CN333*$E333*$F333*$G333*$L333*$CO$11)</f>
        <v>0</v>
      </c>
      <c r="CP333" s="84"/>
      <c r="CQ333" s="84">
        <f>(CP333*$E333*$F333*$G333*$L333*$CQ$11)</f>
        <v>0</v>
      </c>
      <c r="CR333" s="84"/>
      <c r="CS333" s="84">
        <f>(CR333*$E333*$F333*$G333*$M333*$CS$11)</f>
        <v>0</v>
      </c>
      <c r="CT333" s="84"/>
      <c r="CU333" s="84">
        <f>(CT333*$E333*$F333*$G333*$M333*$CU$11)</f>
        <v>0</v>
      </c>
      <c r="CV333" s="84"/>
      <c r="CW333" s="84">
        <f>(CV333*$E333*$F333*$G333*$M333*$CW$11)</f>
        <v>0</v>
      </c>
      <c r="CX333" s="90"/>
      <c r="CY333" s="84">
        <f>(CX333*$E333*$F333*$G333*$M333*$CY$11)</f>
        <v>0</v>
      </c>
      <c r="CZ333" s="84"/>
      <c r="DA333" s="89"/>
      <c r="DB333" s="84"/>
      <c r="DC333" s="84">
        <f>(DB333*$E333*$F333*$G333*$M333*$DC$11)</f>
        <v>0</v>
      </c>
      <c r="DD333" s="91"/>
      <c r="DE333" s="84">
        <f>(DD333*$E333*$F333*$G333*$M333*$DE$11)</f>
        <v>0</v>
      </c>
      <c r="DF333" s="84"/>
      <c r="DG333" s="84">
        <f>(DF333*$E333*$F333*$G333*$M333*$DG$11)</f>
        <v>0</v>
      </c>
      <c r="DH333" s="84"/>
      <c r="DI333" s="84">
        <f>(DH333*$E333*$F333*$G333*$N333*$DI$11)</f>
        <v>0</v>
      </c>
      <c r="DJ333" s="84"/>
      <c r="DK333" s="92">
        <f>(DJ333*$E333*$F333*$G333*$O333*$DK$11)</f>
        <v>0</v>
      </c>
      <c r="DL333" s="89"/>
      <c r="DM333" s="89"/>
      <c r="DN333" s="85">
        <f t="shared" si="1084"/>
        <v>9</v>
      </c>
      <c r="DO333" s="85">
        <f t="shared" si="1085"/>
        <v>282708.9216</v>
      </c>
    </row>
    <row r="334" spans="1:119" ht="24" customHeight="1" x14ac:dyDescent="0.25">
      <c r="A334" s="73"/>
      <c r="B334" s="78">
        <v>291</v>
      </c>
      <c r="C334" s="79" t="s">
        <v>739</v>
      </c>
      <c r="D334" s="109" t="s">
        <v>740</v>
      </c>
      <c r="E334" s="74">
        <v>25969</v>
      </c>
      <c r="F334" s="81">
        <v>0.73</v>
      </c>
      <c r="G334" s="76">
        <v>1</v>
      </c>
      <c r="H334" s="77"/>
      <c r="I334" s="77"/>
      <c r="J334" s="77"/>
      <c r="K334" s="51"/>
      <c r="L334" s="82">
        <v>1.4</v>
      </c>
      <c r="M334" s="82">
        <v>1.68</v>
      </c>
      <c r="N334" s="82">
        <v>2.23</v>
      </c>
      <c r="O334" s="83">
        <v>2.57</v>
      </c>
      <c r="P334" s="84">
        <v>101</v>
      </c>
      <c r="Q334" s="84">
        <f>(P334*$E334*$F334*$G334*$L334)</f>
        <v>2680572.1179999998</v>
      </c>
      <c r="R334" s="84"/>
      <c r="S334" s="89">
        <f>(R334*$E334*$F334*$G334*$L334)</f>
        <v>0</v>
      </c>
      <c r="T334" s="84"/>
      <c r="U334" s="84">
        <f>(T334*$E334*$F334*$G334*$L334)</f>
        <v>0</v>
      </c>
      <c r="V334" s="84"/>
      <c r="W334" s="84">
        <f>(V334*$E334*$F334*$G334*$L334)</f>
        <v>0</v>
      </c>
      <c r="X334" s="84"/>
      <c r="Y334" s="84">
        <f>(X334*$E334*$F334*$G334*$L334)</f>
        <v>0</v>
      </c>
      <c r="Z334" s="84"/>
      <c r="AA334" s="84"/>
      <c r="AB334" s="84"/>
      <c r="AC334" s="84">
        <f>(AB334*$E334*$F334*$G334*$L334)</f>
        <v>0</v>
      </c>
      <c r="AD334" s="84"/>
      <c r="AE334" s="84"/>
      <c r="AF334" s="84">
        <v>5</v>
      </c>
      <c r="AG334" s="84">
        <f>(AF334*$E334*$F334*$G334*$L334)</f>
        <v>132701.58999999997</v>
      </c>
      <c r="AH334" s="84"/>
      <c r="AI334" s="84"/>
      <c r="AJ334" s="84"/>
      <c r="AK334" s="84">
        <f>(AJ334*$E334*$F334*$G334*$L334)</f>
        <v>0</v>
      </c>
      <c r="AL334" s="84">
        <v>80</v>
      </c>
      <c r="AM334" s="84">
        <f>(AL334*$E334*$F334*$G334*$L334)</f>
        <v>2123225.4399999995</v>
      </c>
      <c r="AN334" s="84"/>
      <c r="AO334" s="84">
        <f>(AN334*$E334*$F334*$G334*$L334)</f>
        <v>0</v>
      </c>
      <c r="AP334" s="84"/>
      <c r="AQ334" s="85">
        <f>(AP334*$E334*$F334*$G334*$M334)</f>
        <v>0</v>
      </c>
      <c r="AR334" s="90"/>
      <c r="AS334" s="84">
        <f>(AR334*$E334*$F334*$G334*$M334)</f>
        <v>0</v>
      </c>
      <c r="AT334" s="84">
        <v>3</v>
      </c>
      <c r="AU334" s="89">
        <f>(AT334*$E334*$F334*$G334*$M334)</f>
        <v>95545.144799999995</v>
      </c>
      <c r="AV334" s="84"/>
      <c r="AW334" s="84">
        <f>(AV334*$E334*$F334*$G334*$L334*$AK$11)</f>
        <v>0</v>
      </c>
      <c r="AX334" s="84"/>
      <c r="AY334" s="84">
        <f>(AX334*$E334*$F334*$G334*$L334*AY$11)</f>
        <v>0</v>
      </c>
      <c r="AZ334" s="84"/>
      <c r="BA334" s="84">
        <f>(AZ334*$E334*$F334*$G334*$L334*BA$11)</f>
        <v>0</v>
      </c>
      <c r="BB334" s="84"/>
      <c r="BC334" s="84">
        <f>(BB334*$E334*$F334*$G334*$L334)</f>
        <v>0</v>
      </c>
      <c r="BD334" s="84"/>
      <c r="BE334" s="84">
        <f t="shared" ref="BE334" si="1086">(BD334*$E334*$F334*$G334*$L334)</f>
        <v>0</v>
      </c>
      <c r="BF334" s="84"/>
      <c r="BG334" s="84"/>
      <c r="BH334" s="84">
        <v>6</v>
      </c>
      <c r="BI334" s="84">
        <f>(BH334*$E334*$F334*$G334*$L334)</f>
        <v>159241.908</v>
      </c>
      <c r="BJ334" s="84">
        <v>20</v>
      </c>
      <c r="BK334" s="84">
        <f>(BJ334*$E334*$F334*$G334*$M334)</f>
        <v>636967.63199999987</v>
      </c>
      <c r="BL334" s="84"/>
      <c r="BM334" s="84">
        <f>(BL334*$E334*$F334*$G334*$M334)</f>
        <v>0</v>
      </c>
      <c r="BN334" s="84"/>
      <c r="BO334" s="84">
        <f>(BN334*$E334*$F334*$G334*$M334)</f>
        <v>0</v>
      </c>
      <c r="BP334" s="84">
        <v>14</v>
      </c>
      <c r="BQ334" s="84">
        <f>(BP334*$E334*$F334*$G334*$M334)</f>
        <v>445877.34239999996</v>
      </c>
      <c r="BR334" s="84">
        <v>9</v>
      </c>
      <c r="BS334" s="84">
        <f>(BR334*$E334*$F334*$G334*$M334)</f>
        <v>286635.43439999997</v>
      </c>
      <c r="BT334" s="84">
        <v>38</v>
      </c>
      <c r="BU334" s="84">
        <f>(BT334*$E334*$F334*$G334*$M334)</f>
        <v>1210238.5007999998</v>
      </c>
      <c r="BV334" s="84">
        <v>18</v>
      </c>
      <c r="BW334" s="89">
        <f>(BV334*$E334*$F334*$G334*$M334)</f>
        <v>573270.86879999994</v>
      </c>
      <c r="BX334" s="84"/>
      <c r="BY334" s="84">
        <f>(BX334*$E334*$F334*$G334*$L334)</f>
        <v>0</v>
      </c>
      <c r="BZ334" s="84"/>
      <c r="CA334" s="85">
        <f>(BZ334*$E334*$F334*$G334*$L334)</f>
        <v>0</v>
      </c>
      <c r="CB334" s="84"/>
      <c r="CC334" s="84">
        <f>(CB334*$E334*$F334*$G334*$L334)</f>
        <v>0</v>
      </c>
      <c r="CD334" s="84">
        <v>12</v>
      </c>
      <c r="CE334" s="84">
        <f>(CD334*$E334*$F334*$G334*$M334)</f>
        <v>382180.57919999998</v>
      </c>
      <c r="CF334" s="84"/>
      <c r="CG334" s="84"/>
      <c r="CH334" s="84"/>
      <c r="CI334" s="84">
        <f>(CH334*$E334*$F334*$G334*$L334)</f>
        <v>0</v>
      </c>
      <c r="CJ334" s="84"/>
      <c r="CK334" s="84">
        <f>(CJ334*$E334*$F334*$G334*$L334)</f>
        <v>0</v>
      </c>
      <c r="CL334" s="84"/>
      <c r="CM334" s="84">
        <f>(CL334*$E334*$F334*$G334*$L334)</f>
        <v>0</v>
      </c>
      <c r="CN334" s="84">
        <v>9</v>
      </c>
      <c r="CO334" s="84">
        <f>(CN334*$E334*$F334*$G334*$L334)</f>
        <v>238862.86199999996</v>
      </c>
      <c r="CP334" s="84">
        <v>20</v>
      </c>
      <c r="CQ334" s="84">
        <f>(CP334*$E334*$F334*$G334*$L334)</f>
        <v>530806.35999999987</v>
      </c>
      <c r="CR334" s="84">
        <v>35</v>
      </c>
      <c r="CS334" s="84">
        <f>(CR334*$E334*$F334*$G334*$M334)</f>
        <v>1114693.3559999999</v>
      </c>
      <c r="CT334" s="84">
        <v>30</v>
      </c>
      <c r="CU334" s="84">
        <f>(CT334*$E334*$F334*$G334*$M334)</f>
        <v>955451.44799999997</v>
      </c>
      <c r="CV334" s="84"/>
      <c r="CW334" s="84">
        <f>(CV334*$E334*$F334*$G334*$M334)</f>
        <v>0</v>
      </c>
      <c r="CX334" s="90"/>
      <c r="CY334" s="84">
        <f>(CX334*$E334*$F334*$G334*$M334)</f>
        <v>0</v>
      </c>
      <c r="CZ334" s="84"/>
      <c r="DA334" s="89">
        <f>(CZ334*$E334*$F334*$G334*$M334)</f>
        <v>0</v>
      </c>
      <c r="DB334" s="84"/>
      <c r="DC334" s="84"/>
      <c r="DD334" s="91"/>
      <c r="DE334" s="84">
        <f>(DD334*$E334*$F334*$G334*$M334)</f>
        <v>0</v>
      </c>
      <c r="DF334" s="84">
        <v>3</v>
      </c>
      <c r="DG334" s="84">
        <f>(DF334*$E334*$F334*$G334*$M334)</f>
        <v>95545.144799999995</v>
      </c>
      <c r="DH334" s="84"/>
      <c r="DI334" s="84">
        <f>(DH334*$E334*$F334*$G334*$N334)</f>
        <v>0</v>
      </c>
      <c r="DJ334" s="84">
        <v>3</v>
      </c>
      <c r="DK334" s="89">
        <f>(DJ334*$E334*$F334*$G334*$O334)</f>
        <v>146161.32269999999</v>
      </c>
      <c r="DL334" s="89"/>
      <c r="DM334" s="89"/>
      <c r="DN334" s="85">
        <f t="shared" si="1084"/>
        <v>406</v>
      </c>
      <c r="DO334" s="85">
        <f t="shared" si="1085"/>
        <v>11807977.051899998</v>
      </c>
    </row>
    <row r="335" spans="1:119" ht="45" customHeight="1" x14ac:dyDescent="0.25">
      <c r="A335" s="73"/>
      <c r="B335" s="78">
        <v>292</v>
      </c>
      <c r="C335" s="79" t="s">
        <v>741</v>
      </c>
      <c r="D335" s="109" t="s">
        <v>742</v>
      </c>
      <c r="E335" s="74">
        <v>25969</v>
      </c>
      <c r="F335" s="81">
        <v>0.67</v>
      </c>
      <c r="G335" s="76">
        <v>1</v>
      </c>
      <c r="H335" s="77"/>
      <c r="I335" s="77"/>
      <c r="J335" s="77"/>
      <c r="K335" s="51"/>
      <c r="L335" s="82">
        <v>1.4</v>
      </c>
      <c r="M335" s="82">
        <v>1.68</v>
      </c>
      <c r="N335" s="82">
        <v>2.23</v>
      </c>
      <c r="O335" s="83">
        <v>2.57</v>
      </c>
      <c r="P335" s="84">
        <v>53</v>
      </c>
      <c r="Q335" s="84">
        <f>(P335*$E335*$F335*$G335*$L335*$Q$11)</f>
        <v>1420125.1525999999</v>
      </c>
      <c r="R335" s="84"/>
      <c r="S335" s="84">
        <f>(R335*$E335*$F335*$G335*$L335*$S$11)</f>
        <v>0</v>
      </c>
      <c r="T335" s="84">
        <v>200</v>
      </c>
      <c r="U335" s="84">
        <f>(T335*$E335*$F335*$G335*$L335*$U$11)</f>
        <v>6089730.4999999991</v>
      </c>
      <c r="V335" s="84">
        <v>18</v>
      </c>
      <c r="W335" s="85">
        <f>(V335*$E335*$F335*$G335*$L335*$W$11)</f>
        <v>548075.745</v>
      </c>
      <c r="X335" s="84"/>
      <c r="Y335" s="84">
        <f>(X335*$E335*$F335*$G335*$L335*$Y$11)</f>
        <v>0</v>
      </c>
      <c r="Z335" s="84"/>
      <c r="AA335" s="84"/>
      <c r="AB335" s="84"/>
      <c r="AC335" s="84">
        <f>(AB335*$E335*$F335*$G335*$L335*$AC$11)</f>
        <v>0</v>
      </c>
      <c r="AD335" s="84"/>
      <c r="AE335" s="84"/>
      <c r="AF335" s="84">
        <v>8</v>
      </c>
      <c r="AG335" s="84">
        <f>(AF335*$E335*$F335*$G335*$L335*$AG$11)</f>
        <v>214358.51360000001</v>
      </c>
      <c r="AH335" s="84"/>
      <c r="AI335" s="84"/>
      <c r="AJ335" s="84"/>
      <c r="AK335" s="84">
        <f>(AJ335*$E335*$F335*$G335*$L335*$AK$11)</f>
        <v>0</v>
      </c>
      <c r="AL335" s="84">
        <v>88</v>
      </c>
      <c r="AM335" s="85">
        <f>(AL335*$E335*$F335*$G335*$L335*$AM$11)</f>
        <v>2357943.6496000001</v>
      </c>
      <c r="AN335" s="84">
        <v>3</v>
      </c>
      <c r="AO335" s="84">
        <f>(AN335*$E335*$F335*$G335*$L335*$AO$11)</f>
        <v>80384.442600000009</v>
      </c>
      <c r="AP335" s="84"/>
      <c r="AQ335" s="84">
        <f>(AP335*$E335*$F335*$G335*$M335*$AQ$11)</f>
        <v>0</v>
      </c>
      <c r="AR335" s="90"/>
      <c r="AS335" s="84">
        <f>(AR335*$E335*$F335*$G335*$M335*$AS$11)</f>
        <v>0</v>
      </c>
      <c r="AT335" s="84">
        <v>2</v>
      </c>
      <c r="AU335" s="89">
        <f>(AT335*$E335*$F335*$G335*$M335*$AU$11)</f>
        <v>64307.554080000002</v>
      </c>
      <c r="AV335" s="84"/>
      <c r="AW335" s="84">
        <f>(AV335*$E335*$F335*$G335*$L335*$AW$11)</f>
        <v>0</v>
      </c>
      <c r="AX335" s="84">
        <v>0</v>
      </c>
      <c r="AY335" s="84">
        <f>(AX335*$E335*$F335*$G335*$L335*$AY$11)</f>
        <v>0</v>
      </c>
      <c r="AZ335" s="84"/>
      <c r="BA335" s="84">
        <f>(AZ335*$E335*$F335*$G335*$L335*$BA$11)</f>
        <v>0</v>
      </c>
      <c r="BB335" s="84"/>
      <c r="BC335" s="84">
        <f>(BB335*$E335*$F335*$G335*$L335*$BC$11)</f>
        <v>0</v>
      </c>
      <c r="BD335" s="84"/>
      <c r="BE335" s="85">
        <f>(BD335*$E335*$F335*$G335*$L335*$BE$11)</f>
        <v>0</v>
      </c>
      <c r="BF335" s="84"/>
      <c r="BG335" s="85">
        <f>(BF335*$E335*$F335*$G335*$L335*$BG$11)</f>
        <v>0</v>
      </c>
      <c r="BH335" s="84">
        <v>10</v>
      </c>
      <c r="BI335" s="84">
        <f>(BH335*$E335*$F335*$G335*$L335*$BI$11)</f>
        <v>292307.06400000001</v>
      </c>
      <c r="BJ335" s="84">
        <v>14</v>
      </c>
      <c r="BK335" s="84">
        <f>(BJ335*$E335*$F335*$G335*$M335*$BK$11)</f>
        <v>450152.87856000004</v>
      </c>
      <c r="BL335" s="84">
        <v>30</v>
      </c>
      <c r="BM335" s="84">
        <f>(BL335*$E335*$F335*$G335*$M335*$BM$11)</f>
        <v>876921.19200000004</v>
      </c>
      <c r="BN335" s="84"/>
      <c r="BO335" s="85">
        <f>(BN335*$E335*$F335*$G335*$M335*$BO$11)</f>
        <v>0</v>
      </c>
      <c r="BP335" s="84">
        <v>12</v>
      </c>
      <c r="BQ335" s="84">
        <f>(BP335*$E335*$F335*$G335*$M335*$BQ$11)</f>
        <v>350768.4768</v>
      </c>
      <c r="BR335" s="84">
        <v>4</v>
      </c>
      <c r="BS335" s="84">
        <f>(BR335*$E335*$F335*$G335*$M335*$BS$11)</f>
        <v>105230.54304</v>
      </c>
      <c r="BT335" s="84">
        <v>20</v>
      </c>
      <c r="BU335" s="85">
        <f>(BT335*$E335*$F335*$G335*$M335*$BU$11)</f>
        <v>701536.95360000001</v>
      </c>
      <c r="BV335" s="84">
        <v>20</v>
      </c>
      <c r="BW335" s="89">
        <f>(BV335*$E335*$F335*$G335*$M335*$BW$11)</f>
        <v>701536.95360000001</v>
      </c>
      <c r="BX335" s="84"/>
      <c r="BY335" s="84">
        <f>(BX335*$E335*$F335*$G335*$L335*$BY$11)</f>
        <v>0</v>
      </c>
      <c r="BZ335" s="84">
        <v>1</v>
      </c>
      <c r="CA335" s="84">
        <f>(BZ335*$E335*$F335*$G335*$L335*$CA$11)</f>
        <v>24358.921999999999</v>
      </c>
      <c r="CB335" s="84"/>
      <c r="CC335" s="84">
        <f>(CB335*$E335*$F335*$G335*$L335*$CC$11)</f>
        <v>0</v>
      </c>
      <c r="CD335" s="84">
        <v>18</v>
      </c>
      <c r="CE335" s="84">
        <f>(CD335*$E335*$F335*$G335*$M335*$CE$11)</f>
        <v>526152.71519999998</v>
      </c>
      <c r="CF335" s="84"/>
      <c r="CG335" s="84"/>
      <c r="CH335" s="84"/>
      <c r="CI335" s="85">
        <f>(CH335*$E335*$F335*$G335*$L335*$CI$11)</f>
        <v>0</v>
      </c>
      <c r="CJ335" s="84">
        <v>18</v>
      </c>
      <c r="CK335" s="85">
        <f>(CJ335*$E335*$F335*$G335*$L335*$CK$11)</f>
        <v>350768.47680000006</v>
      </c>
      <c r="CL335" s="84"/>
      <c r="CM335" s="84">
        <f>(CL335*$E335*$F335*$G335*$L335*$CM$11)</f>
        <v>0</v>
      </c>
      <c r="CN335" s="84">
        <v>9</v>
      </c>
      <c r="CO335" s="84">
        <f>(CN335*$E335*$F335*$G335*$L335*$CO$11)</f>
        <v>219230.29800000001</v>
      </c>
      <c r="CP335" s="84">
        <v>8</v>
      </c>
      <c r="CQ335" s="84">
        <f>(CP335*$E335*$F335*$G335*$L335*$CQ$11)</f>
        <v>194871.37599999999</v>
      </c>
      <c r="CR335" s="84">
        <v>47</v>
      </c>
      <c r="CS335" s="84">
        <f>(CR335*$E335*$F335*$G335*$M335*$CS$11)</f>
        <v>1373843.2008</v>
      </c>
      <c r="CT335" s="84">
        <v>5</v>
      </c>
      <c r="CU335" s="84">
        <f>(CT335*$E335*$F335*$G335*$M335*$CU$11)</f>
        <v>146153.53200000001</v>
      </c>
      <c r="CV335" s="84">
        <v>3</v>
      </c>
      <c r="CW335" s="84">
        <f>(CV335*$E335*$F335*$G335*$M335*$CW$11)</f>
        <v>87692.119200000001</v>
      </c>
      <c r="CX335" s="90"/>
      <c r="CY335" s="84">
        <f>(CX335*$E335*$F335*$G335*$M335*$CY$11)</f>
        <v>0</v>
      </c>
      <c r="CZ335" s="84"/>
      <c r="DA335" s="89"/>
      <c r="DB335" s="84"/>
      <c r="DC335" s="84">
        <f>(DB335*$E335*$F335*$G335*$M335*$DC$11)</f>
        <v>0</v>
      </c>
      <c r="DD335" s="91">
        <v>1</v>
      </c>
      <c r="DE335" s="84">
        <f>(DD335*$E335*$F335*$G335*$M335*$DE$11)</f>
        <v>29230.706399999999</v>
      </c>
      <c r="DF335" s="84">
        <v>12</v>
      </c>
      <c r="DG335" s="84">
        <f>(DF335*$E335*$F335*$G335*$M335*$DG$11)</f>
        <v>350768.4768</v>
      </c>
      <c r="DH335" s="84">
        <v>4</v>
      </c>
      <c r="DI335" s="84">
        <f>(DH335*$E335*$F335*$G335*$N335*$DI$11)</f>
        <v>155201.13159999999</v>
      </c>
      <c r="DJ335" s="84">
        <v>2</v>
      </c>
      <c r="DK335" s="92">
        <f>(DJ335*$E335*$F335*$G335*$O335*$DK$11)</f>
        <v>89432.042199999996</v>
      </c>
      <c r="DL335" s="89"/>
      <c r="DM335" s="89"/>
      <c r="DN335" s="85">
        <f t="shared" si="1084"/>
        <v>610</v>
      </c>
      <c r="DO335" s="85">
        <f t="shared" si="1085"/>
        <v>17801082.616079997</v>
      </c>
    </row>
    <row r="336" spans="1:119" ht="30.75" customHeight="1" x14ac:dyDescent="0.25">
      <c r="A336" s="73"/>
      <c r="B336" s="78">
        <v>293</v>
      </c>
      <c r="C336" s="79" t="s">
        <v>743</v>
      </c>
      <c r="D336" s="109" t="s">
        <v>744</v>
      </c>
      <c r="E336" s="74">
        <v>25969</v>
      </c>
      <c r="F336" s="76">
        <v>1.2</v>
      </c>
      <c r="G336" s="76">
        <v>1</v>
      </c>
      <c r="H336" s="77"/>
      <c r="I336" s="77"/>
      <c r="J336" s="77"/>
      <c r="K336" s="51"/>
      <c r="L336" s="82">
        <v>1.4</v>
      </c>
      <c r="M336" s="82">
        <v>1.68</v>
      </c>
      <c r="N336" s="82">
        <v>2.23</v>
      </c>
      <c r="O336" s="83">
        <v>2.57</v>
      </c>
      <c r="P336" s="84">
        <v>91</v>
      </c>
      <c r="Q336" s="84">
        <f>(P336*$E336*$F336*$G336*$L336*$Q$11)</f>
        <v>4367154.7919999994</v>
      </c>
      <c r="R336" s="84"/>
      <c r="S336" s="84">
        <f>(R336*$E336*$F336*$G336*$L336*$S$11)</f>
        <v>0</v>
      </c>
      <c r="T336" s="84"/>
      <c r="U336" s="84">
        <f>(T336*$E336*$F336*$G336*$L336*$U$11)</f>
        <v>0</v>
      </c>
      <c r="V336" s="84"/>
      <c r="W336" s="85">
        <f>(V336*$E336*$F336*$G336*$L336*$W$11)</f>
        <v>0</v>
      </c>
      <c r="X336" s="84">
        <v>9</v>
      </c>
      <c r="Y336" s="84">
        <f>(X336*$E336*$F336*$G336*$L336*$Y$11)</f>
        <v>549711.7919999999</v>
      </c>
      <c r="Z336" s="84"/>
      <c r="AA336" s="84"/>
      <c r="AB336" s="84"/>
      <c r="AC336" s="84">
        <f>(AB336*$E336*$F336*$G336*$L336*$AC$11)</f>
        <v>0</v>
      </c>
      <c r="AD336" s="84"/>
      <c r="AE336" s="84"/>
      <c r="AF336" s="84">
        <v>30</v>
      </c>
      <c r="AG336" s="84">
        <f>(AF336*$E336*$F336*$G336*$L336*$AG$11)</f>
        <v>1439721.3599999999</v>
      </c>
      <c r="AH336" s="84"/>
      <c r="AI336" s="84"/>
      <c r="AJ336" s="84"/>
      <c r="AK336" s="84">
        <f>(AJ336*$E336*$F336*$G336*$L336*$AK$11)</f>
        <v>0</v>
      </c>
      <c r="AL336" s="84">
        <v>156</v>
      </c>
      <c r="AM336" s="85">
        <f>(AL336*$E336*$F336*$G336*$L336*$AM$11)</f>
        <v>7486551.0719999997</v>
      </c>
      <c r="AN336" s="84"/>
      <c r="AO336" s="84">
        <f>(AN336*$E336*$F336*$G336*$L336*$AO$11)</f>
        <v>0</v>
      </c>
      <c r="AP336" s="84"/>
      <c r="AQ336" s="84">
        <f>(AP336*$E336*$F336*$G336*$M336*$AQ$11)</f>
        <v>0</v>
      </c>
      <c r="AR336" s="90">
        <v>4</v>
      </c>
      <c r="AS336" s="84">
        <f>(AR336*$E336*$F336*$G336*$M336*$AS$11)</f>
        <v>293179.62239999993</v>
      </c>
      <c r="AT336" s="84">
        <v>10</v>
      </c>
      <c r="AU336" s="89">
        <f>(AT336*$E336*$F336*$G336*$M336*$AU$11)</f>
        <v>575888.54399999999</v>
      </c>
      <c r="AV336" s="84"/>
      <c r="AW336" s="84">
        <f>(AV336*$E336*$F336*$G336*$L336*$AW$11)</f>
        <v>0</v>
      </c>
      <c r="AX336" s="84">
        <v>0</v>
      </c>
      <c r="AY336" s="84">
        <f>(AX336*$E336*$F336*$G336*$L336*$AY$11)</f>
        <v>0</v>
      </c>
      <c r="AZ336" s="84"/>
      <c r="BA336" s="84">
        <f>(AZ336*$E336*$F336*$G336*$L336*$BA$11)</f>
        <v>0</v>
      </c>
      <c r="BB336" s="84"/>
      <c r="BC336" s="84">
        <f>(BB336*$E336*$F336*$G336*$L336*$BC$11)</f>
        <v>0</v>
      </c>
      <c r="BD336" s="84"/>
      <c r="BE336" s="85">
        <f>(BD336*$E336*$F336*$G336*$L336*$BE$11)</f>
        <v>0</v>
      </c>
      <c r="BF336" s="84"/>
      <c r="BG336" s="85">
        <f>(BF336*$E336*$F336*$G336*$L336*$BG$11)</f>
        <v>0</v>
      </c>
      <c r="BH336" s="84">
        <v>4</v>
      </c>
      <c r="BI336" s="84">
        <f>(BH336*$E336*$F336*$G336*$L336*$BI$11)</f>
        <v>209414.01599999997</v>
      </c>
      <c r="BJ336" s="84">
        <v>102</v>
      </c>
      <c r="BK336" s="84">
        <f>(BJ336*$E336*$F336*$G336*$M336*$BK$11)</f>
        <v>5874063.1488000005</v>
      </c>
      <c r="BL336" s="84"/>
      <c r="BM336" s="84">
        <f>(BL336*$E336*$F336*$G336*$M336*$BM$11)</f>
        <v>0</v>
      </c>
      <c r="BN336" s="84"/>
      <c r="BO336" s="85">
        <f>(BN336*$E336*$F336*$G336*$M336*$BO$11)</f>
        <v>0</v>
      </c>
      <c r="BP336" s="84">
        <v>20</v>
      </c>
      <c r="BQ336" s="84">
        <f>(BP336*$E336*$F336*$G336*$M336*$BQ$11)</f>
        <v>1047070.08</v>
      </c>
      <c r="BR336" s="84"/>
      <c r="BS336" s="84">
        <f>(BR336*$E336*$F336*$G336*$M336*$BS$11)</f>
        <v>0</v>
      </c>
      <c r="BT336" s="84">
        <v>9</v>
      </c>
      <c r="BU336" s="85">
        <f>(BT336*$E336*$F336*$G336*$M336*$BU$11)</f>
        <v>565417.8432</v>
      </c>
      <c r="BV336" s="84">
        <v>7</v>
      </c>
      <c r="BW336" s="89">
        <f>(BV336*$E336*$F336*$G336*$M336*$BW$11)</f>
        <v>439769.43359999999</v>
      </c>
      <c r="BX336" s="84"/>
      <c r="BY336" s="84">
        <f>(BX336*$E336*$F336*$G336*$L336*$BY$11)</f>
        <v>0</v>
      </c>
      <c r="BZ336" s="84"/>
      <c r="CA336" s="84">
        <f>(BZ336*$E336*$F336*$G336*$L336*$CA$11)</f>
        <v>0</v>
      </c>
      <c r="CB336" s="84"/>
      <c r="CC336" s="84">
        <f>(CB336*$E336*$F336*$G336*$L336*$CC$11)</f>
        <v>0</v>
      </c>
      <c r="CD336" s="84">
        <v>2</v>
      </c>
      <c r="CE336" s="84">
        <f>(CD336*$E336*$F336*$G336*$M336*$CE$11)</f>
        <v>104707.00799999999</v>
      </c>
      <c r="CF336" s="84"/>
      <c r="CG336" s="84"/>
      <c r="CH336" s="84"/>
      <c r="CI336" s="85">
        <f>(CH336*$E336*$F336*$G336*$L336*$CI$11)</f>
        <v>0</v>
      </c>
      <c r="CJ336" s="84"/>
      <c r="CK336" s="85">
        <f>(CJ336*$E336*$F336*$G336*$L336*$CK$11)</f>
        <v>0</v>
      </c>
      <c r="CL336" s="84">
        <v>1</v>
      </c>
      <c r="CM336" s="84">
        <f>(CL336*$E336*$F336*$G336*$L336*$CM$11)</f>
        <v>43627.92</v>
      </c>
      <c r="CN336" s="84">
        <v>4</v>
      </c>
      <c r="CO336" s="84">
        <f>(CN336*$E336*$F336*$G336*$L336*$CO$11)</f>
        <v>174511.68</v>
      </c>
      <c r="CP336" s="84">
        <v>3</v>
      </c>
      <c r="CQ336" s="84">
        <f>(CP336*$E336*$F336*$G336*$L336*$CQ$11)</f>
        <v>130883.75999999998</v>
      </c>
      <c r="CR336" s="84">
        <v>23</v>
      </c>
      <c r="CS336" s="84">
        <f>(CR336*$E336*$F336*$G336*$M336*$CS$11)</f>
        <v>1204130.5919999999</v>
      </c>
      <c r="CT336" s="84">
        <v>10</v>
      </c>
      <c r="CU336" s="84">
        <f>(CT336*$E336*$F336*$G336*$M336*$CU$11)</f>
        <v>523535.04</v>
      </c>
      <c r="CV336" s="84"/>
      <c r="CW336" s="84">
        <f>(CV336*$E336*$F336*$G336*$M336*$CW$11)</f>
        <v>0</v>
      </c>
      <c r="CX336" s="90"/>
      <c r="CY336" s="84">
        <f>(CX336*$E336*$F336*$G336*$M336*$CY$11)</f>
        <v>0</v>
      </c>
      <c r="CZ336" s="84"/>
      <c r="DA336" s="89"/>
      <c r="DB336" s="84"/>
      <c r="DC336" s="84">
        <f>(DB336*$E336*$F336*$G336*$M336*$DC$11)</f>
        <v>0</v>
      </c>
      <c r="DD336" s="91"/>
      <c r="DE336" s="84">
        <f>(DD336*$E336*$F336*$G336*$M336*$DE$11)</f>
        <v>0</v>
      </c>
      <c r="DF336" s="84">
        <v>1</v>
      </c>
      <c r="DG336" s="84">
        <f>(DF336*$E336*$F336*$G336*$M336*$DG$11)</f>
        <v>52353.503999999994</v>
      </c>
      <c r="DH336" s="84"/>
      <c r="DI336" s="84">
        <f>(DH336*$E336*$F336*$G336*$N336*$DI$11)</f>
        <v>0</v>
      </c>
      <c r="DJ336" s="84"/>
      <c r="DK336" s="92">
        <f>(DJ336*$E336*$F336*$G336*$O336*$DK$11)</f>
        <v>0</v>
      </c>
      <c r="DL336" s="89"/>
      <c r="DM336" s="89"/>
      <c r="DN336" s="85">
        <f t="shared" si="1084"/>
        <v>486</v>
      </c>
      <c r="DO336" s="85">
        <f t="shared" si="1085"/>
        <v>25081691.208000004</v>
      </c>
    </row>
    <row r="337" spans="1:119" ht="30" customHeight="1" x14ac:dyDescent="0.25">
      <c r="A337" s="73"/>
      <c r="B337" s="78">
        <v>294</v>
      </c>
      <c r="C337" s="79" t="s">
        <v>745</v>
      </c>
      <c r="D337" s="109" t="s">
        <v>746</v>
      </c>
      <c r="E337" s="74">
        <v>25969</v>
      </c>
      <c r="F337" s="81">
        <v>1.42</v>
      </c>
      <c r="G337" s="76">
        <v>1</v>
      </c>
      <c r="H337" s="77"/>
      <c r="I337" s="77"/>
      <c r="J337" s="77"/>
      <c r="K337" s="51"/>
      <c r="L337" s="82">
        <v>1.4</v>
      </c>
      <c r="M337" s="82">
        <v>1.68</v>
      </c>
      <c r="N337" s="82">
        <v>2.23</v>
      </c>
      <c r="O337" s="83">
        <v>2.57</v>
      </c>
      <c r="P337" s="84">
        <v>10</v>
      </c>
      <c r="Q337" s="84">
        <f>(P337*$E337*$F337*$G337*$L337*$Q$11)</f>
        <v>567890.09200000006</v>
      </c>
      <c r="R337" s="84"/>
      <c r="S337" s="84">
        <f>(R337*$E337*$F337*$G337*$L337*$S$11)</f>
        <v>0</v>
      </c>
      <c r="T337" s="84"/>
      <c r="U337" s="84">
        <f>(T337*$E337*$F337*$G337*$L337*$U$11)</f>
        <v>0</v>
      </c>
      <c r="V337" s="84"/>
      <c r="W337" s="85">
        <f>(V337*$E337*$F337*$G337*$L337*$W$11)</f>
        <v>0</v>
      </c>
      <c r="X337" s="84">
        <v>1</v>
      </c>
      <c r="Y337" s="84">
        <f>(X337*$E337*$F337*$G337*$L337*$Y$11)</f>
        <v>72276.920799999978</v>
      </c>
      <c r="Z337" s="84"/>
      <c r="AA337" s="84"/>
      <c r="AB337" s="84"/>
      <c r="AC337" s="84">
        <f>(AB337*$E337*$F337*$G337*$L337*$AC$11)</f>
        <v>0</v>
      </c>
      <c r="AD337" s="84"/>
      <c r="AE337" s="84"/>
      <c r="AF337" s="84">
        <v>20</v>
      </c>
      <c r="AG337" s="84">
        <f>(AF337*$E337*$F337*$G337*$L337*$AG$11)</f>
        <v>1135780.1840000001</v>
      </c>
      <c r="AH337" s="84"/>
      <c r="AI337" s="84"/>
      <c r="AJ337" s="84"/>
      <c r="AK337" s="84">
        <f>(AJ337*$E337*$F337*$G337*$L337*$AK$11)</f>
        <v>0</v>
      </c>
      <c r="AL337" s="84">
        <v>25</v>
      </c>
      <c r="AM337" s="85">
        <f>(AL337*$E337*$F337*$G337*$L337*$AM$11)</f>
        <v>1419725.23</v>
      </c>
      <c r="AN337" s="84">
        <v>4</v>
      </c>
      <c r="AO337" s="84">
        <f>(AN337*$E337*$F337*$G337*$L337*$AO$11)</f>
        <v>227156.03679999997</v>
      </c>
      <c r="AP337" s="84"/>
      <c r="AQ337" s="84">
        <f>(AP337*$E337*$F337*$G337*$M337*$AQ$11)</f>
        <v>0</v>
      </c>
      <c r="AR337" s="88">
        <v>1</v>
      </c>
      <c r="AS337" s="84">
        <f>(AR337*$E337*$F337*$G337*$M337*$AS$11)</f>
        <v>86732.304959999979</v>
      </c>
      <c r="AT337" s="84"/>
      <c r="AU337" s="89">
        <f>(AT337*$E337*$F337*$G337*$M337*$AU$11)</f>
        <v>0</v>
      </c>
      <c r="AV337" s="84"/>
      <c r="AW337" s="84">
        <f>(AV337*$E337*$F337*$G337*$L337*$AW$11)</f>
        <v>0</v>
      </c>
      <c r="AX337" s="84">
        <v>0</v>
      </c>
      <c r="AY337" s="84">
        <f>(AX337*$E337*$F337*$G337*$L337*$AY$11)</f>
        <v>0</v>
      </c>
      <c r="AZ337" s="84"/>
      <c r="BA337" s="84">
        <f>(AZ337*$E337*$F337*$G337*$L337*$BA$11)</f>
        <v>0</v>
      </c>
      <c r="BB337" s="84"/>
      <c r="BC337" s="84">
        <f>(BB337*$E337*$F337*$G337*$L337*$BC$11)</f>
        <v>0</v>
      </c>
      <c r="BD337" s="84"/>
      <c r="BE337" s="85">
        <f>(BD337*$E337*$F337*$G337*$L337*$BE$11)</f>
        <v>0</v>
      </c>
      <c r="BF337" s="84"/>
      <c r="BG337" s="85">
        <f>(BF337*$E337*$F337*$G337*$L337*$BG$11)</f>
        <v>0</v>
      </c>
      <c r="BH337" s="84">
        <v>3</v>
      </c>
      <c r="BI337" s="84">
        <f>(BH337*$E337*$F337*$G337*$L337*$BI$11)</f>
        <v>185854.93919999996</v>
      </c>
      <c r="BJ337" s="84">
        <v>8</v>
      </c>
      <c r="BK337" s="84">
        <f>(BJ337*$E337*$F337*$G337*$M337*$BK$11)</f>
        <v>545174.48832</v>
      </c>
      <c r="BL337" s="84"/>
      <c r="BM337" s="84">
        <f>(BL337*$E337*$F337*$G337*$M337*$BM$11)</f>
        <v>0</v>
      </c>
      <c r="BN337" s="84"/>
      <c r="BO337" s="85">
        <f>(BN337*$E337*$F337*$G337*$M337*$BO$11)</f>
        <v>0</v>
      </c>
      <c r="BP337" s="84"/>
      <c r="BQ337" s="84">
        <f>(BP337*$E337*$F337*$G337*$M337*$BQ$11)</f>
        <v>0</v>
      </c>
      <c r="BR337" s="84"/>
      <c r="BS337" s="84">
        <f>(BR337*$E337*$F337*$G337*$M337*$BS$11)</f>
        <v>0</v>
      </c>
      <c r="BT337" s="84"/>
      <c r="BU337" s="85">
        <f>(BT337*$E337*$F337*$G337*$M337*$BU$11)</f>
        <v>0</v>
      </c>
      <c r="BV337" s="84">
        <v>1</v>
      </c>
      <c r="BW337" s="89">
        <f>(BV337*$E337*$F337*$G337*$M337*$BW$11)</f>
        <v>74341.975679999989</v>
      </c>
      <c r="BX337" s="84"/>
      <c r="BY337" s="84">
        <f>(BX337*$E337*$F337*$G337*$L337*$BY$11)</f>
        <v>0</v>
      </c>
      <c r="BZ337" s="84"/>
      <c r="CA337" s="84">
        <f>(BZ337*$E337*$F337*$G337*$L337*$CA$11)</f>
        <v>0</v>
      </c>
      <c r="CB337" s="84">
        <v>5</v>
      </c>
      <c r="CC337" s="84">
        <f>(CB337*$E337*$F337*$G337*$L337*$CC$11)</f>
        <v>258131.86</v>
      </c>
      <c r="CD337" s="84"/>
      <c r="CE337" s="84">
        <f>(CD337*$E337*$F337*$G337*$M337*$CE$11)</f>
        <v>0</v>
      </c>
      <c r="CF337" s="84"/>
      <c r="CG337" s="84"/>
      <c r="CH337" s="84"/>
      <c r="CI337" s="85">
        <f>(CH337*$E337*$F337*$G337*$L337*$CI$11)</f>
        <v>0</v>
      </c>
      <c r="CJ337" s="84"/>
      <c r="CK337" s="85">
        <f>(CJ337*$E337*$F337*$G337*$L337*$CK$11)</f>
        <v>0</v>
      </c>
      <c r="CL337" s="84">
        <v>1</v>
      </c>
      <c r="CM337" s="84">
        <f>(CL337*$E337*$F337*$G337*$L337*$CM$11)</f>
        <v>51626.371999999988</v>
      </c>
      <c r="CN337" s="84"/>
      <c r="CO337" s="84">
        <f>(CN337*$E337*$F337*$G337*$L337*$CO$11)</f>
        <v>0</v>
      </c>
      <c r="CP337" s="84"/>
      <c r="CQ337" s="84">
        <f>(CP337*$E337*$F337*$G337*$L337*$CQ$11)</f>
        <v>0</v>
      </c>
      <c r="CR337" s="84"/>
      <c r="CS337" s="84">
        <f>(CR337*$E337*$F337*$G337*$M337*$CS$11)</f>
        <v>0</v>
      </c>
      <c r="CT337" s="84"/>
      <c r="CU337" s="84">
        <f>(CT337*$E337*$F337*$G337*$M337*$CU$11)</f>
        <v>0</v>
      </c>
      <c r="CV337" s="84"/>
      <c r="CW337" s="84">
        <f>(CV337*$E337*$F337*$G337*$M337*$CW$11)</f>
        <v>0</v>
      </c>
      <c r="CX337" s="90"/>
      <c r="CY337" s="84">
        <f>(CX337*$E337*$F337*$G337*$M337*$CY$11)</f>
        <v>0</v>
      </c>
      <c r="CZ337" s="84"/>
      <c r="DA337" s="89"/>
      <c r="DB337" s="84"/>
      <c r="DC337" s="84">
        <f>(DB337*$E337*$F337*$G337*$M337*$DC$11)</f>
        <v>0</v>
      </c>
      <c r="DD337" s="91"/>
      <c r="DE337" s="84">
        <f>(DD337*$E337*$F337*$G337*$M337*$DE$11)</f>
        <v>0</v>
      </c>
      <c r="DF337" s="84"/>
      <c r="DG337" s="84">
        <f>(DF337*$E337*$F337*$G337*$M337*$DG$11)</f>
        <v>0</v>
      </c>
      <c r="DH337" s="84"/>
      <c r="DI337" s="84">
        <f>(DH337*$E337*$F337*$G337*$N337*$DI$11)</f>
        <v>0</v>
      </c>
      <c r="DJ337" s="84"/>
      <c r="DK337" s="92">
        <f>(DJ337*$E337*$F337*$G337*$O337*$DK$11)</f>
        <v>0</v>
      </c>
      <c r="DL337" s="89"/>
      <c r="DM337" s="89"/>
      <c r="DN337" s="85">
        <f t="shared" si="1084"/>
        <v>79</v>
      </c>
      <c r="DO337" s="85">
        <f t="shared" si="1085"/>
        <v>4624690.4037600001</v>
      </c>
    </row>
    <row r="338" spans="1:119" ht="30" customHeight="1" x14ac:dyDescent="0.25">
      <c r="A338" s="73"/>
      <c r="B338" s="78">
        <v>295</v>
      </c>
      <c r="C338" s="79" t="s">
        <v>747</v>
      </c>
      <c r="D338" s="109" t="s">
        <v>748</v>
      </c>
      <c r="E338" s="74">
        <v>25969</v>
      </c>
      <c r="F338" s="81">
        <v>2.31</v>
      </c>
      <c r="G338" s="76">
        <v>1</v>
      </c>
      <c r="H338" s="77"/>
      <c r="I338" s="77"/>
      <c r="J338" s="77"/>
      <c r="K338" s="51"/>
      <c r="L338" s="82">
        <v>1.4</v>
      </c>
      <c r="M338" s="82">
        <v>1.68</v>
      </c>
      <c r="N338" s="82">
        <v>2.23</v>
      </c>
      <c r="O338" s="83">
        <v>2.57</v>
      </c>
      <c r="P338" s="84">
        <v>26</v>
      </c>
      <c r="Q338" s="84">
        <f t="shared" ref="Q338:Q339" si="1087">(P338*$E338*$F338*$G338*$L338)</f>
        <v>2183577.3960000002</v>
      </c>
      <c r="R338" s="84"/>
      <c r="S338" s="89">
        <f t="shared" ref="S338:S339" si="1088">(R338*$E338*$F338*$G338*$L338)</f>
        <v>0</v>
      </c>
      <c r="T338" s="84"/>
      <c r="U338" s="84">
        <f t="shared" ref="U338:U339" si="1089">(T338*$E338*$F338*$G338*$L338)</f>
        <v>0</v>
      </c>
      <c r="V338" s="84"/>
      <c r="W338" s="84">
        <f t="shared" ref="W338:W339" si="1090">(V338*$E338*$F338*$G338*$L338)</f>
        <v>0</v>
      </c>
      <c r="X338" s="84">
        <v>4</v>
      </c>
      <c r="Y338" s="84">
        <f t="shared" ref="Y338:Y339" si="1091">(X338*$E338*$F338*$G338*$L338)</f>
        <v>335934.984</v>
      </c>
      <c r="Z338" s="84"/>
      <c r="AA338" s="84"/>
      <c r="AB338" s="84"/>
      <c r="AC338" s="84">
        <f t="shared" ref="AC338:AC339" si="1092">(AB338*$E338*$F338*$G338*$L338)</f>
        <v>0</v>
      </c>
      <c r="AD338" s="84"/>
      <c r="AE338" s="84"/>
      <c r="AF338" s="84"/>
      <c r="AG338" s="84">
        <f t="shared" ref="AG338:AG339" si="1093">(AF338*$E338*$F338*$G338*$L338)</f>
        <v>0</v>
      </c>
      <c r="AH338" s="84"/>
      <c r="AI338" s="84"/>
      <c r="AJ338" s="84"/>
      <c r="AK338" s="84">
        <f t="shared" ref="AK338:AK339" si="1094">(AJ338*$E338*$F338*$G338*$L338)</f>
        <v>0</v>
      </c>
      <c r="AL338" s="84">
        <v>10</v>
      </c>
      <c r="AM338" s="84">
        <f t="shared" ref="AM338:AM339" si="1095">(AL338*$E338*$F338*$G338*$L338)</f>
        <v>839837.46</v>
      </c>
      <c r="AN338" s="84">
        <v>1</v>
      </c>
      <c r="AO338" s="84">
        <f t="shared" ref="AO338:AO339" si="1096">(AN338*$E338*$F338*$G338*$L338)</f>
        <v>83983.745999999999</v>
      </c>
      <c r="AP338" s="84"/>
      <c r="AQ338" s="85">
        <f t="shared" ref="AQ338:AQ339" si="1097">(AP338*$E338*$F338*$G338*$M338)</f>
        <v>0</v>
      </c>
      <c r="AR338" s="90"/>
      <c r="AS338" s="84">
        <f t="shared" ref="AS338:AS339" si="1098">(AR338*$E338*$F338*$G338*$M338)</f>
        <v>0</v>
      </c>
      <c r="AT338" s="84"/>
      <c r="AU338" s="89">
        <f t="shared" ref="AU338:AU339" si="1099">(AT338*$E338*$F338*$G338*$M338)</f>
        <v>0</v>
      </c>
      <c r="AV338" s="84"/>
      <c r="AW338" s="84">
        <f>(AV338*$E338*$F338*$G338*$L338*$AK$11)</f>
        <v>0</v>
      </c>
      <c r="AX338" s="84">
        <v>0</v>
      </c>
      <c r="AY338" s="84">
        <f t="shared" ref="AY338:AY339" si="1100">(AX338*$E338*$F338*$G338*$L338*AY$11)</f>
        <v>0</v>
      </c>
      <c r="AZ338" s="84"/>
      <c r="BA338" s="84">
        <f>(AZ338*$E338*$F338*$G338*$L338*BA$11)</f>
        <v>0</v>
      </c>
      <c r="BB338" s="84"/>
      <c r="BC338" s="84">
        <f t="shared" ref="BC338:BC339" si="1101">(BB338*$E338*$F338*$G338*$L338)</f>
        <v>0</v>
      </c>
      <c r="BD338" s="84"/>
      <c r="BE338" s="84">
        <f t="shared" ref="BE338:BE339" si="1102">(BD338*$E338*$F338*$G338*$L338)</f>
        <v>0</v>
      </c>
      <c r="BF338" s="84"/>
      <c r="BG338" s="84"/>
      <c r="BH338" s="84"/>
      <c r="BI338" s="84">
        <f t="shared" ref="BI338:BI339" si="1103">(BH338*$E338*$F338*$G338*$L338)</f>
        <v>0</v>
      </c>
      <c r="BJ338" s="84">
        <v>25</v>
      </c>
      <c r="BK338" s="84">
        <f t="shared" ref="BK338:BK339" si="1104">(BJ338*$E338*$F338*$G338*$M338)</f>
        <v>2519512.38</v>
      </c>
      <c r="BL338" s="84"/>
      <c r="BM338" s="84">
        <f t="shared" ref="BM338:BM339" si="1105">(BL338*$E338*$F338*$G338*$M338)</f>
        <v>0</v>
      </c>
      <c r="BN338" s="84"/>
      <c r="BO338" s="84">
        <f t="shared" ref="BO338:BO339" si="1106">(BN338*$E338*$F338*$G338*$M338)</f>
        <v>0</v>
      </c>
      <c r="BP338" s="84"/>
      <c r="BQ338" s="84">
        <f t="shared" ref="BQ338:BQ339" si="1107">(BP338*$E338*$F338*$G338*$M338)</f>
        <v>0</v>
      </c>
      <c r="BR338" s="84"/>
      <c r="BS338" s="84">
        <f t="shared" ref="BS338:BS339" si="1108">(BR338*$E338*$F338*$G338*$M338)</f>
        <v>0</v>
      </c>
      <c r="BT338" s="84"/>
      <c r="BU338" s="84">
        <f t="shared" ref="BU338:BU339" si="1109">(BT338*$E338*$F338*$G338*$M338)</f>
        <v>0</v>
      </c>
      <c r="BV338" s="84">
        <v>2</v>
      </c>
      <c r="BW338" s="89">
        <f t="shared" ref="BW338:BW339" si="1110">(BV338*$E338*$F338*$G338*$M338)</f>
        <v>201560.99039999998</v>
      </c>
      <c r="BX338" s="84"/>
      <c r="BY338" s="84">
        <f t="shared" ref="BY338:BY339" si="1111">(BX338*$E338*$F338*$G338*$L338)</f>
        <v>0</v>
      </c>
      <c r="BZ338" s="84"/>
      <c r="CA338" s="85">
        <f t="shared" ref="CA338:CA339" si="1112">(BZ338*$E338*$F338*$G338*$L338)</f>
        <v>0</v>
      </c>
      <c r="CB338" s="84"/>
      <c r="CC338" s="84">
        <f t="shared" ref="CC338:CC339" si="1113">(CB338*$E338*$F338*$G338*$L338)</f>
        <v>0</v>
      </c>
      <c r="CD338" s="84"/>
      <c r="CE338" s="84">
        <f t="shared" ref="CE338:CE339" si="1114">(CD338*$E338*$F338*$G338*$M338)</f>
        <v>0</v>
      </c>
      <c r="CF338" s="84"/>
      <c r="CG338" s="84"/>
      <c r="CH338" s="84"/>
      <c r="CI338" s="84">
        <f t="shared" ref="CI338:CI339" si="1115">(CH338*$E338*$F338*$G338*$L338)</f>
        <v>0</v>
      </c>
      <c r="CJ338" s="84"/>
      <c r="CK338" s="84">
        <f t="shared" ref="CK338:CK339" si="1116">(CJ338*$E338*$F338*$G338*$L338)</f>
        <v>0</v>
      </c>
      <c r="CL338" s="84"/>
      <c r="CM338" s="84">
        <f t="shared" ref="CM338:CM339" si="1117">(CL338*$E338*$F338*$G338*$L338)</f>
        <v>0</v>
      </c>
      <c r="CN338" s="84"/>
      <c r="CO338" s="84">
        <f t="shared" ref="CO338:CO339" si="1118">(CN338*$E338*$F338*$G338*$L338)</f>
        <v>0</v>
      </c>
      <c r="CP338" s="84"/>
      <c r="CQ338" s="84">
        <f t="shared" ref="CQ338:CQ339" si="1119">(CP338*$E338*$F338*$G338*$L338)</f>
        <v>0</v>
      </c>
      <c r="CR338" s="84"/>
      <c r="CS338" s="84">
        <f t="shared" ref="CS338:CS339" si="1120">(CR338*$E338*$F338*$G338*$M338)</f>
        <v>0</v>
      </c>
      <c r="CT338" s="84"/>
      <c r="CU338" s="84">
        <f t="shared" ref="CU338:CU339" si="1121">(CT338*$E338*$F338*$G338*$M338)</f>
        <v>0</v>
      </c>
      <c r="CV338" s="84"/>
      <c r="CW338" s="84">
        <f t="shared" ref="CW338:CW339" si="1122">(CV338*$E338*$F338*$G338*$M338)</f>
        <v>0</v>
      </c>
      <c r="CX338" s="90"/>
      <c r="CY338" s="84">
        <f t="shared" ref="CY338:CY339" si="1123">(CX338*$E338*$F338*$G338*$M338)</f>
        <v>0</v>
      </c>
      <c r="CZ338" s="84"/>
      <c r="DA338" s="89">
        <f t="shared" ref="DA338:DA339" si="1124">(CZ338*$E338*$F338*$G338*$M338)</f>
        <v>0</v>
      </c>
      <c r="DB338" s="84"/>
      <c r="DC338" s="84"/>
      <c r="DD338" s="91"/>
      <c r="DE338" s="84">
        <f t="shared" ref="DE338:DE339" si="1125">(DD338*$E338*$F338*$G338*$M338)</f>
        <v>0</v>
      </c>
      <c r="DF338" s="84"/>
      <c r="DG338" s="84">
        <f t="shared" ref="DG338:DG339" si="1126">(DF338*$E338*$F338*$G338*$M338)</f>
        <v>0</v>
      </c>
      <c r="DH338" s="84"/>
      <c r="DI338" s="84">
        <f t="shared" ref="DI338:DI339" si="1127">(DH338*$E338*$F338*$G338*$N338)</f>
        <v>0</v>
      </c>
      <c r="DJ338" s="84"/>
      <c r="DK338" s="89">
        <f t="shared" ref="DK338:DK339" si="1128">(DJ338*$E338*$F338*$G338*$O338)</f>
        <v>0</v>
      </c>
      <c r="DL338" s="89"/>
      <c r="DM338" s="89"/>
      <c r="DN338" s="85">
        <f t="shared" si="1084"/>
        <v>68</v>
      </c>
      <c r="DO338" s="85">
        <f t="shared" si="1085"/>
        <v>6164406.9563999996</v>
      </c>
    </row>
    <row r="339" spans="1:119" ht="30" customHeight="1" x14ac:dyDescent="0.25">
      <c r="A339" s="73"/>
      <c r="B339" s="78">
        <v>296</v>
      </c>
      <c r="C339" s="79" t="s">
        <v>749</v>
      </c>
      <c r="D339" s="109" t="s">
        <v>750</v>
      </c>
      <c r="E339" s="74">
        <v>25969</v>
      </c>
      <c r="F339" s="81">
        <v>3.12</v>
      </c>
      <c r="G339" s="141">
        <v>0.8</v>
      </c>
      <c r="H339" s="140"/>
      <c r="I339" s="140"/>
      <c r="J339" s="140"/>
      <c r="K339" s="51"/>
      <c r="L339" s="82">
        <v>1.4</v>
      </c>
      <c r="M339" s="82">
        <v>1.68</v>
      </c>
      <c r="N339" s="82">
        <v>2.23</v>
      </c>
      <c r="O339" s="83">
        <v>2.57</v>
      </c>
      <c r="P339" s="84">
        <v>96</v>
      </c>
      <c r="Q339" s="84">
        <f t="shared" si="1087"/>
        <v>8711623.0656000003</v>
      </c>
      <c r="R339" s="84"/>
      <c r="S339" s="89">
        <f t="shared" si="1088"/>
        <v>0</v>
      </c>
      <c r="T339" s="84"/>
      <c r="U339" s="84">
        <f t="shared" si="1089"/>
        <v>0</v>
      </c>
      <c r="V339" s="84"/>
      <c r="W339" s="84">
        <f t="shared" si="1090"/>
        <v>0</v>
      </c>
      <c r="X339" s="84">
        <v>3</v>
      </c>
      <c r="Y339" s="84">
        <f t="shared" si="1091"/>
        <v>272238.22080000001</v>
      </c>
      <c r="Z339" s="84"/>
      <c r="AA339" s="84"/>
      <c r="AB339" s="84"/>
      <c r="AC339" s="84">
        <f t="shared" si="1092"/>
        <v>0</v>
      </c>
      <c r="AD339" s="84"/>
      <c r="AE339" s="84"/>
      <c r="AF339" s="84">
        <v>30</v>
      </c>
      <c r="AG339" s="84">
        <f t="shared" si="1093"/>
        <v>2722382.2079999996</v>
      </c>
      <c r="AH339" s="84"/>
      <c r="AI339" s="84"/>
      <c r="AJ339" s="84"/>
      <c r="AK339" s="84">
        <f t="shared" si="1094"/>
        <v>0</v>
      </c>
      <c r="AL339" s="84">
        <v>50</v>
      </c>
      <c r="AM339" s="84">
        <f t="shared" si="1095"/>
        <v>4537303.68</v>
      </c>
      <c r="AN339" s="84"/>
      <c r="AO339" s="84">
        <f t="shared" si="1096"/>
        <v>0</v>
      </c>
      <c r="AP339" s="84"/>
      <c r="AQ339" s="85">
        <f t="shared" si="1097"/>
        <v>0</v>
      </c>
      <c r="AR339" s="90"/>
      <c r="AS339" s="84">
        <f t="shared" si="1098"/>
        <v>0</v>
      </c>
      <c r="AT339" s="84"/>
      <c r="AU339" s="89">
        <f t="shared" si="1099"/>
        <v>0</v>
      </c>
      <c r="AV339" s="84"/>
      <c r="AW339" s="84">
        <f>(AV339*$E339*$F339*$G339*$L339*$AK$11)</f>
        <v>0</v>
      </c>
      <c r="AX339" s="84">
        <v>0</v>
      </c>
      <c r="AY339" s="84">
        <f t="shared" si="1100"/>
        <v>0</v>
      </c>
      <c r="AZ339" s="84"/>
      <c r="BA339" s="84">
        <f>(AZ339*$E339*$F339*$G339*$L339*BA$11)</f>
        <v>0</v>
      </c>
      <c r="BB339" s="84"/>
      <c r="BC339" s="84">
        <f t="shared" si="1101"/>
        <v>0</v>
      </c>
      <c r="BD339" s="84"/>
      <c r="BE339" s="84">
        <f t="shared" si="1102"/>
        <v>0</v>
      </c>
      <c r="BF339" s="84"/>
      <c r="BG339" s="84"/>
      <c r="BH339" s="84"/>
      <c r="BI339" s="84">
        <f t="shared" si="1103"/>
        <v>0</v>
      </c>
      <c r="BJ339" s="84">
        <v>60</v>
      </c>
      <c r="BK339" s="84">
        <f t="shared" si="1104"/>
        <v>6533717.2991999993</v>
      </c>
      <c r="BL339" s="84"/>
      <c r="BM339" s="84">
        <f t="shared" si="1105"/>
        <v>0</v>
      </c>
      <c r="BN339" s="84"/>
      <c r="BO339" s="84">
        <f t="shared" si="1106"/>
        <v>0</v>
      </c>
      <c r="BP339" s="84"/>
      <c r="BQ339" s="84">
        <f t="shared" si="1107"/>
        <v>0</v>
      </c>
      <c r="BR339" s="84"/>
      <c r="BS339" s="84">
        <f t="shared" si="1108"/>
        <v>0</v>
      </c>
      <c r="BT339" s="84"/>
      <c r="BU339" s="84">
        <f t="shared" si="1109"/>
        <v>0</v>
      </c>
      <c r="BV339" s="84"/>
      <c r="BW339" s="89">
        <f t="shared" si="1110"/>
        <v>0</v>
      </c>
      <c r="BX339" s="84"/>
      <c r="BY339" s="84">
        <f t="shared" si="1111"/>
        <v>0</v>
      </c>
      <c r="BZ339" s="84"/>
      <c r="CA339" s="85">
        <f t="shared" si="1112"/>
        <v>0</v>
      </c>
      <c r="CB339" s="84"/>
      <c r="CC339" s="84">
        <f t="shared" si="1113"/>
        <v>0</v>
      </c>
      <c r="CD339" s="84"/>
      <c r="CE339" s="84">
        <f t="shared" si="1114"/>
        <v>0</v>
      </c>
      <c r="CF339" s="84"/>
      <c r="CG339" s="84"/>
      <c r="CH339" s="84"/>
      <c r="CI339" s="84">
        <f t="shared" si="1115"/>
        <v>0</v>
      </c>
      <c r="CJ339" s="84"/>
      <c r="CK339" s="84">
        <f t="shared" si="1116"/>
        <v>0</v>
      </c>
      <c r="CL339" s="84"/>
      <c r="CM339" s="84">
        <f t="shared" si="1117"/>
        <v>0</v>
      </c>
      <c r="CN339" s="84"/>
      <c r="CO339" s="84">
        <f t="shared" si="1118"/>
        <v>0</v>
      </c>
      <c r="CP339" s="84"/>
      <c r="CQ339" s="84">
        <f t="shared" si="1119"/>
        <v>0</v>
      </c>
      <c r="CR339" s="84"/>
      <c r="CS339" s="84">
        <f t="shared" si="1120"/>
        <v>0</v>
      </c>
      <c r="CT339" s="84"/>
      <c r="CU339" s="84">
        <f t="shared" si="1121"/>
        <v>0</v>
      </c>
      <c r="CV339" s="84"/>
      <c r="CW339" s="84">
        <f t="shared" si="1122"/>
        <v>0</v>
      </c>
      <c r="CX339" s="90"/>
      <c r="CY339" s="84">
        <f t="shared" si="1123"/>
        <v>0</v>
      </c>
      <c r="CZ339" s="84"/>
      <c r="DA339" s="89">
        <f t="shared" si="1124"/>
        <v>0</v>
      </c>
      <c r="DB339" s="84"/>
      <c r="DC339" s="84"/>
      <c r="DD339" s="91"/>
      <c r="DE339" s="84">
        <f t="shared" si="1125"/>
        <v>0</v>
      </c>
      <c r="DF339" s="84"/>
      <c r="DG339" s="84">
        <f t="shared" si="1126"/>
        <v>0</v>
      </c>
      <c r="DH339" s="84"/>
      <c r="DI339" s="84">
        <f t="shared" si="1127"/>
        <v>0</v>
      </c>
      <c r="DJ339" s="84"/>
      <c r="DK339" s="89">
        <f t="shared" si="1128"/>
        <v>0</v>
      </c>
      <c r="DL339" s="89"/>
      <c r="DM339" s="89"/>
      <c r="DN339" s="85">
        <f t="shared" si="1084"/>
        <v>239</v>
      </c>
      <c r="DO339" s="85">
        <f t="shared" si="1085"/>
        <v>22777264.473599996</v>
      </c>
    </row>
    <row r="340" spans="1:119" ht="30" customHeight="1" x14ac:dyDescent="0.25">
      <c r="A340" s="73"/>
      <c r="B340" s="78">
        <v>297</v>
      </c>
      <c r="C340" s="79" t="s">
        <v>751</v>
      </c>
      <c r="D340" s="109" t="s">
        <v>752</v>
      </c>
      <c r="E340" s="74">
        <v>25969</v>
      </c>
      <c r="F340" s="81">
        <v>1.08</v>
      </c>
      <c r="G340" s="76">
        <v>1</v>
      </c>
      <c r="H340" s="77"/>
      <c r="I340" s="77"/>
      <c r="J340" s="77"/>
      <c r="K340" s="51"/>
      <c r="L340" s="82">
        <v>1.4</v>
      </c>
      <c r="M340" s="82">
        <v>1.68</v>
      </c>
      <c r="N340" s="82">
        <v>2.23</v>
      </c>
      <c r="O340" s="83">
        <v>2.57</v>
      </c>
      <c r="P340" s="84">
        <v>250</v>
      </c>
      <c r="Q340" s="84">
        <f>(P340*$E340*$F340*$G340*$L340*$Q$11)</f>
        <v>10797910.200000001</v>
      </c>
      <c r="R340" s="84">
        <v>3</v>
      </c>
      <c r="S340" s="84">
        <f>(R340*$E340*$F340*$G340*$L340*$S$11)</f>
        <v>129574.92240000001</v>
      </c>
      <c r="T340" s="84"/>
      <c r="U340" s="84">
        <f>(T340*$E340*$F340*$G340*$L340*$U$11)</f>
        <v>0</v>
      </c>
      <c r="V340" s="84"/>
      <c r="W340" s="85">
        <f>(V340*$E340*$F340*$G340*$L340*$W$11)</f>
        <v>0</v>
      </c>
      <c r="X340" s="84">
        <v>53</v>
      </c>
      <c r="Y340" s="84">
        <f>(X340*$E340*$F340*$G340*$L340*$Y$11)</f>
        <v>2913472.4975999999</v>
      </c>
      <c r="Z340" s="84"/>
      <c r="AA340" s="84"/>
      <c r="AB340" s="84"/>
      <c r="AC340" s="84">
        <f>(AB340*$E340*$F340*$G340*$L340*$AC$11)</f>
        <v>0</v>
      </c>
      <c r="AD340" s="84"/>
      <c r="AE340" s="84"/>
      <c r="AF340" s="84">
        <v>25</v>
      </c>
      <c r="AG340" s="84">
        <f>(AF340*$E340*$F340*$G340*$L340*$AG$11)</f>
        <v>1079791.02</v>
      </c>
      <c r="AH340" s="84"/>
      <c r="AI340" s="84"/>
      <c r="AJ340" s="84"/>
      <c r="AK340" s="84">
        <f>(AJ340*$E340*$F340*$G340*$L340*$AK$11)</f>
        <v>0</v>
      </c>
      <c r="AL340" s="84">
        <v>240</v>
      </c>
      <c r="AM340" s="85">
        <f>(AL340*$E340*$F340*$G340*$L340*$AM$11)</f>
        <v>10365993.792000001</v>
      </c>
      <c r="AN340" s="84"/>
      <c r="AO340" s="84">
        <f>(AN340*$E340*$F340*$G340*$L340*$AO$11)</f>
        <v>0</v>
      </c>
      <c r="AP340" s="84"/>
      <c r="AQ340" s="84">
        <f>(AP340*$E340*$F340*$G340*$M340*$AQ$11)</f>
        <v>0</v>
      </c>
      <c r="AR340" s="90">
        <v>1</v>
      </c>
      <c r="AS340" s="84">
        <f>(AR340*$E340*$F340*$G340*$M340*$AS$11)</f>
        <v>65965.415039999993</v>
      </c>
      <c r="AT340" s="84">
        <v>1</v>
      </c>
      <c r="AU340" s="89">
        <f>(AT340*$E340*$F340*$G340*$M340*$AU$11)</f>
        <v>51829.968959999998</v>
      </c>
      <c r="AV340" s="84"/>
      <c r="AW340" s="84">
        <f>(AV340*$E340*$F340*$G340*$L340*$AW$11)</f>
        <v>0</v>
      </c>
      <c r="AX340" s="84">
        <v>0</v>
      </c>
      <c r="AY340" s="84">
        <f>(AX340*$E340*$F340*$G340*$L340*$AY$11)</f>
        <v>0</v>
      </c>
      <c r="AZ340" s="84"/>
      <c r="BA340" s="84">
        <f>(AZ340*$E340*$F340*$G340*$L340*$BA$11)</f>
        <v>0</v>
      </c>
      <c r="BB340" s="84"/>
      <c r="BC340" s="84">
        <f>(BB340*$E340*$F340*$G340*$L340*$BC$11)</f>
        <v>0</v>
      </c>
      <c r="BD340" s="84"/>
      <c r="BE340" s="85">
        <f>(BD340*$E340*$F340*$G340*$L340*$BE$11)</f>
        <v>0</v>
      </c>
      <c r="BF340" s="84"/>
      <c r="BG340" s="85">
        <f>(BF340*$E340*$F340*$G340*$L340*$BG$11)</f>
        <v>0</v>
      </c>
      <c r="BH340" s="84">
        <v>2</v>
      </c>
      <c r="BI340" s="84">
        <f>(BH340*$E340*$F340*$G340*$L340*$BI$11)</f>
        <v>94236.307199999996</v>
      </c>
      <c r="BJ340" s="84">
        <v>150</v>
      </c>
      <c r="BK340" s="84">
        <f>(BJ340*$E340*$F340*$G340*$M340*$BK$11)</f>
        <v>7774495.3440000005</v>
      </c>
      <c r="BL340" s="84"/>
      <c r="BM340" s="84">
        <f>(BL340*$E340*$F340*$G340*$M340*$BM$11)</f>
        <v>0</v>
      </c>
      <c r="BN340" s="84"/>
      <c r="BO340" s="85">
        <f>(BN340*$E340*$F340*$G340*$M340*$BO$11)</f>
        <v>0</v>
      </c>
      <c r="BP340" s="84"/>
      <c r="BQ340" s="84">
        <f>(BP340*$E340*$F340*$G340*$M340*$BQ$11)</f>
        <v>0</v>
      </c>
      <c r="BR340" s="84"/>
      <c r="BS340" s="84">
        <f>(BR340*$E340*$F340*$G340*$M340*$BS$11)</f>
        <v>0</v>
      </c>
      <c r="BT340" s="84">
        <v>7</v>
      </c>
      <c r="BU340" s="85">
        <f>(BT340*$E340*$F340*$G340*$M340*$BU$11)</f>
        <v>395792.49024000001</v>
      </c>
      <c r="BV340" s="84">
        <v>15</v>
      </c>
      <c r="BW340" s="89">
        <f>(BV340*$E340*$F340*$G340*$M340*$BW$11)</f>
        <v>848126.7648</v>
      </c>
      <c r="BX340" s="84"/>
      <c r="BY340" s="84">
        <f>(BX340*$E340*$F340*$G340*$L340*$BY$11)</f>
        <v>0</v>
      </c>
      <c r="BZ340" s="84"/>
      <c r="CA340" s="84">
        <f>(BZ340*$E340*$F340*$G340*$L340*$CA$11)</f>
        <v>0</v>
      </c>
      <c r="CB340" s="84"/>
      <c r="CC340" s="84">
        <f>(CB340*$E340*$F340*$G340*$L340*$CC$11)</f>
        <v>0</v>
      </c>
      <c r="CD340" s="84">
        <v>1</v>
      </c>
      <c r="CE340" s="84">
        <f>(CD340*$E340*$F340*$G340*$M340*$CE$11)</f>
        <v>47118.153599999998</v>
      </c>
      <c r="CF340" s="84"/>
      <c r="CG340" s="84"/>
      <c r="CH340" s="84"/>
      <c r="CI340" s="85">
        <f>(CH340*$E340*$F340*$G340*$L340*$CI$11)</f>
        <v>0</v>
      </c>
      <c r="CJ340" s="84"/>
      <c r="CK340" s="85">
        <f>(CJ340*$E340*$F340*$G340*$L340*$CK$11)</f>
        <v>0</v>
      </c>
      <c r="CL340" s="84"/>
      <c r="CM340" s="84">
        <f>(CL340*$E340*$F340*$G340*$L340*$CM$11)</f>
        <v>0</v>
      </c>
      <c r="CN340" s="84">
        <v>9</v>
      </c>
      <c r="CO340" s="84">
        <f>(CN340*$E340*$F340*$G340*$L340*$CO$11)</f>
        <v>353386.152</v>
      </c>
      <c r="CP340" s="84"/>
      <c r="CQ340" s="84">
        <f>(CP340*$E340*$F340*$G340*$L340*$CQ$11)</f>
        <v>0</v>
      </c>
      <c r="CR340" s="84">
        <v>2</v>
      </c>
      <c r="CS340" s="84">
        <f>(CR340*$E340*$F340*$G340*$M340*$CS$11)</f>
        <v>94236.307199999996</v>
      </c>
      <c r="CT340" s="84">
        <v>8</v>
      </c>
      <c r="CU340" s="84">
        <f>(CT340*$E340*$F340*$G340*$M340*$CU$11)</f>
        <v>376945.22879999998</v>
      </c>
      <c r="CV340" s="84"/>
      <c r="CW340" s="84">
        <f>(CV340*$E340*$F340*$G340*$M340*$CW$11)</f>
        <v>0</v>
      </c>
      <c r="CX340" s="90"/>
      <c r="CY340" s="84">
        <f>(CX340*$E340*$F340*$G340*$M340*$CY$11)</f>
        <v>0</v>
      </c>
      <c r="CZ340" s="84"/>
      <c r="DA340" s="89"/>
      <c r="DB340" s="84"/>
      <c r="DC340" s="84">
        <f>(DB340*$E340*$F340*$G340*$M340*$DC$11)</f>
        <v>0</v>
      </c>
      <c r="DD340" s="91"/>
      <c r="DE340" s="84">
        <f>(DD340*$E340*$F340*$G340*$M340*$DE$11)</f>
        <v>0</v>
      </c>
      <c r="DF340" s="84"/>
      <c r="DG340" s="84">
        <f>(DF340*$E340*$F340*$G340*$M340*$DG$11)</f>
        <v>0</v>
      </c>
      <c r="DH340" s="84"/>
      <c r="DI340" s="84">
        <f>(DH340*$E340*$F340*$G340*$N340*$DI$11)</f>
        <v>0</v>
      </c>
      <c r="DJ340" s="84"/>
      <c r="DK340" s="92">
        <f>(DJ340*$E340*$F340*$G340*$O340*$DK$11)</f>
        <v>0</v>
      </c>
      <c r="DL340" s="89"/>
      <c r="DM340" s="89"/>
      <c r="DN340" s="85">
        <f t="shared" si="1084"/>
        <v>767</v>
      </c>
      <c r="DO340" s="85">
        <f t="shared" si="1085"/>
        <v>35388874.563840002</v>
      </c>
    </row>
    <row r="341" spans="1:119" ht="30" customHeight="1" x14ac:dyDescent="0.25">
      <c r="A341" s="73"/>
      <c r="B341" s="78">
        <v>298</v>
      </c>
      <c r="C341" s="79" t="s">
        <v>753</v>
      </c>
      <c r="D341" s="109" t="s">
        <v>754</v>
      </c>
      <c r="E341" s="74">
        <v>25969</v>
      </c>
      <c r="F341" s="81">
        <v>1.1200000000000001</v>
      </c>
      <c r="G341" s="76">
        <v>1</v>
      </c>
      <c r="H341" s="77"/>
      <c r="I341" s="77"/>
      <c r="J341" s="77"/>
      <c r="K341" s="51"/>
      <c r="L341" s="82">
        <v>1.4</v>
      </c>
      <c r="M341" s="82">
        <v>1.68</v>
      </c>
      <c r="N341" s="82">
        <v>2.23</v>
      </c>
      <c r="O341" s="83">
        <v>2.57</v>
      </c>
      <c r="P341" s="84">
        <v>320</v>
      </c>
      <c r="Q341" s="84">
        <f>(P341*$E341*$F341*$G341*$L341*$Q$11)</f>
        <v>14333225.984000003</v>
      </c>
      <c r="R341" s="84"/>
      <c r="S341" s="84">
        <f>(R341*$E341*$F341*$G341*$L341*$S$11)</f>
        <v>0</v>
      </c>
      <c r="T341" s="84"/>
      <c r="U341" s="84">
        <f>(T341*$E341*$F341*$G341*$L341*$U$11)</f>
        <v>0</v>
      </c>
      <c r="V341" s="84"/>
      <c r="W341" s="85">
        <f>(V341*$E341*$F341*$G341*$L341*$W$11)</f>
        <v>0</v>
      </c>
      <c r="X341" s="84">
        <v>8</v>
      </c>
      <c r="Y341" s="84">
        <f>(X341*$E341*$F341*$G341*$L341*$Y$11)</f>
        <v>456057.19039999996</v>
      </c>
      <c r="Z341" s="84"/>
      <c r="AA341" s="84"/>
      <c r="AB341" s="84"/>
      <c r="AC341" s="84">
        <f>(AB341*$E341*$F341*$G341*$L341*$AC$11)</f>
        <v>0</v>
      </c>
      <c r="AD341" s="84"/>
      <c r="AE341" s="84"/>
      <c r="AF341" s="84">
        <v>25</v>
      </c>
      <c r="AG341" s="84">
        <f>(AF341*$E341*$F341*$G341*$L341*$AG$11)</f>
        <v>1119783.28</v>
      </c>
      <c r="AH341" s="84"/>
      <c r="AI341" s="84"/>
      <c r="AJ341" s="84"/>
      <c r="AK341" s="84">
        <f>(AJ341*$E341*$F341*$G341*$L341*$AK$11)</f>
        <v>0</v>
      </c>
      <c r="AL341" s="84">
        <v>156</v>
      </c>
      <c r="AM341" s="85">
        <f>(AL341*$E341*$F341*$G341*$L341*$AM$11)</f>
        <v>6987447.667200001</v>
      </c>
      <c r="AN341" s="84"/>
      <c r="AO341" s="84">
        <f>(AN341*$E341*$F341*$G341*$L341*$AO$11)</f>
        <v>0</v>
      </c>
      <c r="AP341" s="84"/>
      <c r="AQ341" s="84">
        <f>(AP341*$E341*$F341*$G341*$M341*$AQ$11)</f>
        <v>0</v>
      </c>
      <c r="AR341" s="90">
        <v>1</v>
      </c>
      <c r="AS341" s="84">
        <f>(AR341*$E341*$F341*$G341*$M341*$AS$11)</f>
        <v>68408.578559999994</v>
      </c>
      <c r="AT341" s="84">
        <v>3</v>
      </c>
      <c r="AU341" s="89">
        <f>(AT341*$E341*$F341*$G341*$M341*$AU$11)</f>
        <v>161248.79232000004</v>
      </c>
      <c r="AV341" s="84"/>
      <c r="AW341" s="84">
        <f>(AV341*$E341*$F341*$G341*$L341*$AW$11)</f>
        <v>0</v>
      </c>
      <c r="AX341" s="84">
        <v>0</v>
      </c>
      <c r="AY341" s="84">
        <f>(AX341*$E341*$F341*$G341*$L341*$AY$11)</f>
        <v>0</v>
      </c>
      <c r="AZ341" s="84"/>
      <c r="BA341" s="84">
        <f>(AZ341*$E341*$F341*$G341*$L341*$BA$11)</f>
        <v>0</v>
      </c>
      <c r="BB341" s="84"/>
      <c r="BC341" s="84">
        <f>(BB341*$E341*$F341*$G341*$L341*$BC$11)</f>
        <v>0</v>
      </c>
      <c r="BD341" s="84"/>
      <c r="BE341" s="85">
        <f>(BD341*$E341*$F341*$G341*$L341*$BE$11)</f>
        <v>0</v>
      </c>
      <c r="BF341" s="84"/>
      <c r="BG341" s="85">
        <f>(BF341*$E341*$F341*$G341*$L341*$BG$11)</f>
        <v>0</v>
      </c>
      <c r="BH341" s="84">
        <v>5</v>
      </c>
      <c r="BI341" s="84">
        <f>(BH341*$E341*$F341*$G341*$L341*$BI$11)</f>
        <v>244316.35200000001</v>
      </c>
      <c r="BJ341" s="84">
        <v>150</v>
      </c>
      <c r="BK341" s="84">
        <f>(BJ341*$E341*$F341*$G341*$M341*$BK$11)</f>
        <v>8062439.6160000004</v>
      </c>
      <c r="BL341" s="84"/>
      <c r="BM341" s="84">
        <f>(BL341*$E341*$F341*$G341*$M341*$BM$11)</f>
        <v>0</v>
      </c>
      <c r="BN341" s="84"/>
      <c r="BO341" s="85">
        <f>(BN341*$E341*$F341*$G341*$M341*$BO$11)</f>
        <v>0</v>
      </c>
      <c r="BP341" s="84">
        <v>5</v>
      </c>
      <c r="BQ341" s="84">
        <f>(BP341*$E341*$F341*$G341*$M341*$BQ$11)</f>
        <v>244316.35200000004</v>
      </c>
      <c r="BR341" s="84"/>
      <c r="BS341" s="84">
        <f>(BR341*$E341*$F341*$G341*$M341*$BS$11)</f>
        <v>0</v>
      </c>
      <c r="BT341" s="84"/>
      <c r="BU341" s="85">
        <f>(BT341*$E341*$F341*$G341*$M341*$BU$11)</f>
        <v>0</v>
      </c>
      <c r="BV341" s="84">
        <v>4</v>
      </c>
      <c r="BW341" s="89">
        <f>(BV341*$E341*$F341*$G341*$M341*$BW$11)</f>
        <v>234543.69792000001</v>
      </c>
      <c r="BX341" s="84"/>
      <c r="BY341" s="84">
        <f>(BX341*$E341*$F341*$G341*$L341*$BY$11)</f>
        <v>0</v>
      </c>
      <c r="BZ341" s="84"/>
      <c r="CA341" s="84">
        <f>(BZ341*$E341*$F341*$G341*$L341*$CA$11)</f>
        <v>0</v>
      </c>
      <c r="CB341" s="84"/>
      <c r="CC341" s="84">
        <f>(CB341*$E341*$F341*$G341*$L341*$CC$11)</f>
        <v>0</v>
      </c>
      <c r="CD341" s="84"/>
      <c r="CE341" s="84">
        <f>(CD341*$E341*$F341*$G341*$M341*$CE$11)</f>
        <v>0</v>
      </c>
      <c r="CF341" s="84"/>
      <c r="CG341" s="84"/>
      <c r="CH341" s="84"/>
      <c r="CI341" s="85">
        <f>(CH341*$E341*$F341*$G341*$L341*$CI$11)</f>
        <v>0</v>
      </c>
      <c r="CJ341" s="84"/>
      <c r="CK341" s="85">
        <f>(CJ341*$E341*$F341*$G341*$L341*$CK$11)</f>
        <v>0</v>
      </c>
      <c r="CL341" s="84"/>
      <c r="CM341" s="84">
        <f>(CL341*$E341*$F341*$G341*$L341*$CM$11)</f>
        <v>0</v>
      </c>
      <c r="CN341" s="84">
        <v>3</v>
      </c>
      <c r="CO341" s="84">
        <f>(CN341*$E341*$F341*$G341*$L341*$CO$11)</f>
        <v>122158.17600000001</v>
      </c>
      <c r="CP341" s="84">
        <v>6</v>
      </c>
      <c r="CQ341" s="84">
        <f>(CP341*$E341*$F341*$G341*$L341*$CQ$11)</f>
        <v>244316.35200000001</v>
      </c>
      <c r="CR341" s="84">
        <v>16</v>
      </c>
      <c r="CS341" s="84">
        <f>(CR341*$E341*$F341*$G341*$M341*$CS$11)</f>
        <v>781812.32640000002</v>
      </c>
      <c r="CT341" s="84"/>
      <c r="CU341" s="84">
        <f>(CT341*$E341*$F341*$G341*$M341*$CU$11)</f>
        <v>0</v>
      </c>
      <c r="CV341" s="84"/>
      <c r="CW341" s="84">
        <f>(CV341*$E341*$F341*$G341*$M341*$CW$11)</f>
        <v>0</v>
      </c>
      <c r="CX341" s="90"/>
      <c r="CY341" s="84">
        <f>(CX341*$E341*$F341*$G341*$M341*$CY$11)</f>
        <v>0</v>
      </c>
      <c r="CZ341" s="84"/>
      <c r="DA341" s="89"/>
      <c r="DB341" s="84"/>
      <c r="DC341" s="84">
        <f>(DB341*$E341*$F341*$G341*$M341*$DC$11)</f>
        <v>0</v>
      </c>
      <c r="DD341" s="91"/>
      <c r="DE341" s="84">
        <f>(DD341*$E341*$F341*$G341*$M341*$DE$11)</f>
        <v>0</v>
      </c>
      <c r="DF341" s="84"/>
      <c r="DG341" s="84">
        <f>(DF341*$E341*$F341*$G341*$M341*$DG$11)</f>
        <v>0</v>
      </c>
      <c r="DH341" s="84"/>
      <c r="DI341" s="84">
        <f>(DH341*$E341*$F341*$G341*$N341*$DI$11)</f>
        <v>0</v>
      </c>
      <c r="DJ341" s="84"/>
      <c r="DK341" s="92">
        <f>(DJ341*$E341*$F341*$G341*$O341*$DK$11)</f>
        <v>0</v>
      </c>
      <c r="DL341" s="89"/>
      <c r="DM341" s="89"/>
      <c r="DN341" s="85">
        <f t="shared" si="1084"/>
        <v>702</v>
      </c>
      <c r="DO341" s="85">
        <f t="shared" si="1085"/>
        <v>33060074.364800006</v>
      </c>
    </row>
    <row r="342" spans="1:119" ht="30" customHeight="1" x14ac:dyDescent="0.25">
      <c r="A342" s="73"/>
      <c r="B342" s="78">
        <v>299</v>
      </c>
      <c r="C342" s="79" t="s">
        <v>755</v>
      </c>
      <c r="D342" s="109" t="s">
        <v>756</v>
      </c>
      <c r="E342" s="74">
        <v>25969</v>
      </c>
      <c r="F342" s="81">
        <v>1.62</v>
      </c>
      <c r="G342" s="76">
        <v>1</v>
      </c>
      <c r="H342" s="140"/>
      <c r="I342" s="140"/>
      <c r="J342" s="140"/>
      <c r="K342" s="51"/>
      <c r="L342" s="82">
        <v>1.4</v>
      </c>
      <c r="M342" s="82">
        <v>1.68</v>
      </c>
      <c r="N342" s="82">
        <v>2.23</v>
      </c>
      <c r="O342" s="83">
        <v>2.57</v>
      </c>
      <c r="P342" s="84">
        <v>192</v>
      </c>
      <c r="Q342" s="84">
        <f>(P342*$E342*$F342*$G342*$L342*$Q$11)</f>
        <v>12439192.550400002</v>
      </c>
      <c r="R342" s="84">
        <v>2</v>
      </c>
      <c r="S342" s="84">
        <f>(R342*$E342*$F342*$G342*$L342*$S$11)</f>
        <v>129574.92240000001</v>
      </c>
      <c r="T342" s="84"/>
      <c r="U342" s="84">
        <f>(T342*$E342*$F342*$G342*$L342*$U$11)</f>
        <v>0</v>
      </c>
      <c r="V342" s="84"/>
      <c r="W342" s="85">
        <f>(V342*$E342*$F342*$G342*$L342*$W$11)</f>
        <v>0</v>
      </c>
      <c r="X342" s="84">
        <v>5</v>
      </c>
      <c r="Y342" s="84">
        <f>(X342*$E342*$F342*$G342*$L342*$Y$11)</f>
        <v>412283.84399999998</v>
      </c>
      <c r="Z342" s="84"/>
      <c r="AA342" s="84"/>
      <c r="AB342" s="84"/>
      <c r="AC342" s="84">
        <f>(AB342*$E342*$F342*$G342*$L342*$AC$11)</f>
        <v>0</v>
      </c>
      <c r="AD342" s="84"/>
      <c r="AE342" s="84"/>
      <c r="AF342" s="84">
        <v>8</v>
      </c>
      <c r="AG342" s="84">
        <f>(AF342*$E342*$F342*$G342*$L342*$AG$11)</f>
        <v>518299.68960000004</v>
      </c>
      <c r="AH342" s="84"/>
      <c r="AI342" s="84"/>
      <c r="AJ342" s="84"/>
      <c r="AK342" s="84">
        <f>(AJ342*$E342*$F342*$G342*$L342*$AK$11)</f>
        <v>0</v>
      </c>
      <c r="AL342" s="84">
        <v>56</v>
      </c>
      <c r="AM342" s="85">
        <f>(AL342*$E342*$F342*$G342*$L342*$AM$11)</f>
        <v>3628097.8272000002</v>
      </c>
      <c r="AN342" s="84"/>
      <c r="AO342" s="84">
        <f>(AN342*$E342*$F342*$G342*$L342*$AO$11)</f>
        <v>0</v>
      </c>
      <c r="AP342" s="84"/>
      <c r="AQ342" s="84">
        <f>(AP342*$E342*$F342*$G342*$M342*$AQ$11)</f>
        <v>0</v>
      </c>
      <c r="AR342" s="90"/>
      <c r="AS342" s="84">
        <f>(AR342*$E342*$F342*$G342*$M342*$AS$11)</f>
        <v>0</v>
      </c>
      <c r="AT342" s="84"/>
      <c r="AU342" s="89">
        <f>(AT342*$E342*$F342*$G342*$M342*$AU$11)</f>
        <v>0</v>
      </c>
      <c r="AV342" s="84"/>
      <c r="AW342" s="84">
        <f>(AV342*$E342*$F342*$G342*$L342*$AW$11)</f>
        <v>0</v>
      </c>
      <c r="AX342" s="84"/>
      <c r="AY342" s="84">
        <f>(AX342*$E342*$F342*$G342*$L342*$AY$11)</f>
        <v>0</v>
      </c>
      <c r="AZ342" s="84"/>
      <c r="BA342" s="84">
        <f>(AZ342*$E342*$F342*$G342*$L342*$BA$11)</f>
        <v>0</v>
      </c>
      <c r="BB342" s="84"/>
      <c r="BC342" s="84">
        <f>(BB342*$E342*$F342*$G342*$L342*$BC$11)</f>
        <v>0</v>
      </c>
      <c r="BD342" s="84"/>
      <c r="BE342" s="85">
        <f>(BD342*$E342*$F342*$G342*$L342*$BE$11)</f>
        <v>0</v>
      </c>
      <c r="BF342" s="84"/>
      <c r="BG342" s="85">
        <f>(BF342*$E342*$F342*$G342*$L342*$BG$11)</f>
        <v>0</v>
      </c>
      <c r="BH342" s="84"/>
      <c r="BI342" s="84">
        <f>(BH342*$E342*$F342*$G342*$L342*$BI$11)</f>
        <v>0</v>
      </c>
      <c r="BJ342" s="84">
        <v>82</v>
      </c>
      <c r="BK342" s="84">
        <f>(BJ342*$E342*$F342*$G342*$M342*$BK$11)</f>
        <v>6375086.1820800006</v>
      </c>
      <c r="BL342" s="84"/>
      <c r="BM342" s="84">
        <f>(BL342*$E342*$F342*$G342*$M342*$BM$11)</f>
        <v>0</v>
      </c>
      <c r="BN342" s="84"/>
      <c r="BO342" s="85">
        <f>(BN342*$E342*$F342*$G342*$M342*$BO$11)</f>
        <v>0</v>
      </c>
      <c r="BP342" s="84"/>
      <c r="BQ342" s="84">
        <f>(BP342*$E342*$F342*$G342*$M342*$BQ$11)</f>
        <v>0</v>
      </c>
      <c r="BR342" s="84"/>
      <c r="BS342" s="84">
        <f>(BR342*$E342*$F342*$G342*$M342*$BS$11)</f>
        <v>0</v>
      </c>
      <c r="BT342" s="84">
        <v>2</v>
      </c>
      <c r="BU342" s="85">
        <f>(BT342*$E342*$F342*$G342*$M342*$BU$11)</f>
        <v>169625.35296000002</v>
      </c>
      <c r="BV342" s="84">
        <v>1</v>
      </c>
      <c r="BW342" s="89">
        <f>(BV342*$E342*$F342*$G342*$M342*$BW$11)</f>
        <v>84812.676480000009</v>
      </c>
      <c r="BX342" s="84"/>
      <c r="BY342" s="84">
        <f>(BX342*$E342*$F342*$G342*$L342*$BY$11)</f>
        <v>0</v>
      </c>
      <c r="BZ342" s="84"/>
      <c r="CA342" s="84">
        <f>(BZ342*$E342*$F342*$G342*$L342*$CA$11)</f>
        <v>0</v>
      </c>
      <c r="CB342" s="84"/>
      <c r="CC342" s="84">
        <f>(CB342*$E342*$F342*$G342*$L342*$CC$11)</f>
        <v>0</v>
      </c>
      <c r="CD342" s="84"/>
      <c r="CE342" s="84">
        <f>(CD342*$E342*$F342*$G342*$M342*$CE$11)</f>
        <v>0</v>
      </c>
      <c r="CF342" s="84"/>
      <c r="CG342" s="84"/>
      <c r="CH342" s="84"/>
      <c r="CI342" s="85">
        <f>(CH342*$E342*$F342*$G342*$L342*$CI$11)</f>
        <v>0</v>
      </c>
      <c r="CJ342" s="84"/>
      <c r="CK342" s="85">
        <f>(CJ342*$E342*$F342*$G342*$L342*$CK$11)</f>
        <v>0</v>
      </c>
      <c r="CL342" s="84"/>
      <c r="CM342" s="84">
        <f>(CL342*$E342*$F342*$G342*$L342*$CM$11)</f>
        <v>0</v>
      </c>
      <c r="CN342" s="84"/>
      <c r="CO342" s="84">
        <f>(CN342*$E342*$F342*$G342*$L342*$CO$11)</f>
        <v>0</v>
      </c>
      <c r="CP342" s="84"/>
      <c r="CQ342" s="84">
        <f>(CP342*$E342*$F342*$G342*$L342*$CQ$11)</f>
        <v>0</v>
      </c>
      <c r="CR342" s="84"/>
      <c r="CS342" s="84">
        <f>(CR342*$E342*$F342*$G342*$M342*$CS$11)</f>
        <v>0</v>
      </c>
      <c r="CT342" s="84"/>
      <c r="CU342" s="84">
        <f>(CT342*$E342*$F342*$G342*$M342*$CU$11)</f>
        <v>0</v>
      </c>
      <c r="CV342" s="84"/>
      <c r="CW342" s="84">
        <f>(CV342*$E342*$F342*$G342*$M342*$CW$11)</f>
        <v>0</v>
      </c>
      <c r="CX342" s="90"/>
      <c r="CY342" s="84">
        <f>(CX342*$E342*$F342*$G342*$M342*$CY$11)</f>
        <v>0</v>
      </c>
      <c r="CZ342" s="84"/>
      <c r="DA342" s="89"/>
      <c r="DB342" s="84"/>
      <c r="DC342" s="84">
        <f>(DB342*$E342*$F342*$G342*$M342*$DC$11)</f>
        <v>0</v>
      </c>
      <c r="DD342" s="91"/>
      <c r="DE342" s="84">
        <f>(DD342*$E342*$F342*$G342*$M342*$DE$11)</f>
        <v>0</v>
      </c>
      <c r="DF342" s="84"/>
      <c r="DG342" s="84">
        <f>(DF342*$E342*$F342*$G342*$M342*$DG$11)</f>
        <v>0</v>
      </c>
      <c r="DH342" s="84"/>
      <c r="DI342" s="84">
        <f>(DH342*$E342*$F342*$G342*$N342*$DI$11)</f>
        <v>0</v>
      </c>
      <c r="DJ342" s="84"/>
      <c r="DK342" s="92">
        <f>(DJ342*$E342*$F342*$G342*$O342*$DK$11)</f>
        <v>0</v>
      </c>
      <c r="DL342" s="89"/>
      <c r="DM342" s="89"/>
      <c r="DN342" s="85">
        <f t="shared" si="1084"/>
        <v>348</v>
      </c>
      <c r="DO342" s="85">
        <f t="shared" si="1085"/>
        <v>23756973.045120005</v>
      </c>
    </row>
    <row r="343" spans="1:119" ht="30" customHeight="1" x14ac:dyDescent="0.25">
      <c r="A343" s="73"/>
      <c r="B343" s="78">
        <v>300</v>
      </c>
      <c r="C343" s="79" t="s">
        <v>757</v>
      </c>
      <c r="D343" s="109" t="s">
        <v>758</v>
      </c>
      <c r="E343" s="74">
        <v>25969</v>
      </c>
      <c r="F343" s="81">
        <v>1.95</v>
      </c>
      <c r="G343" s="76">
        <v>1</v>
      </c>
      <c r="H343" s="77"/>
      <c r="I343" s="77"/>
      <c r="J343" s="77"/>
      <c r="K343" s="51"/>
      <c r="L343" s="82">
        <v>1.4</v>
      </c>
      <c r="M343" s="82">
        <v>1.68</v>
      </c>
      <c r="N343" s="82">
        <v>2.23</v>
      </c>
      <c r="O343" s="83">
        <v>2.57</v>
      </c>
      <c r="P343" s="84">
        <v>45</v>
      </c>
      <c r="Q343" s="84">
        <f>(P343*$E343*$F343*$G343*$L343*$Q$11)</f>
        <v>3509320.8150000004</v>
      </c>
      <c r="R343" s="84"/>
      <c r="S343" s="84">
        <f>(R343*$E343*$F343*$G343*$L343*$S$11)</f>
        <v>0</v>
      </c>
      <c r="T343" s="84"/>
      <c r="U343" s="84">
        <f>(T343*$E343*$F343*$G343*$L343*$U$11)</f>
        <v>0</v>
      </c>
      <c r="V343" s="84"/>
      <c r="W343" s="85">
        <f>(V343*$E343*$F343*$G343*$L343*$W$11)</f>
        <v>0</v>
      </c>
      <c r="X343" s="84">
        <v>13</v>
      </c>
      <c r="Y343" s="84">
        <f>(X343*$E343*$F343*$G343*$L343*$Y$11)</f>
        <v>1290295.7339999999</v>
      </c>
      <c r="Z343" s="84"/>
      <c r="AA343" s="84"/>
      <c r="AB343" s="84"/>
      <c r="AC343" s="84">
        <f>(AB343*$E343*$F343*$G343*$L343*$AC$11)</f>
        <v>0</v>
      </c>
      <c r="AD343" s="84"/>
      <c r="AE343" s="84"/>
      <c r="AF343" s="84">
        <v>5</v>
      </c>
      <c r="AG343" s="84">
        <f>(AF343*$E343*$F343*$G343*$L343*$AG$11)</f>
        <v>389924.53500000003</v>
      </c>
      <c r="AH343" s="84"/>
      <c r="AI343" s="84"/>
      <c r="AJ343" s="84"/>
      <c r="AK343" s="84">
        <f>(AJ343*$E343*$F343*$G343*$L343*$AK$11)</f>
        <v>0</v>
      </c>
      <c r="AL343" s="84">
        <v>25</v>
      </c>
      <c r="AM343" s="85">
        <f>(AL343*$E343*$F343*$G343*$L343*$AM$11)</f>
        <v>1949622.675</v>
      </c>
      <c r="AN343" s="84"/>
      <c r="AO343" s="84">
        <f>(AN343*$E343*$F343*$G343*$L343*$AO$11)</f>
        <v>0</v>
      </c>
      <c r="AP343" s="84"/>
      <c r="AQ343" s="84">
        <f>(AP343*$E343*$F343*$G343*$M343*$AQ$11)</f>
        <v>0</v>
      </c>
      <c r="AR343" s="88">
        <v>3</v>
      </c>
      <c r="AS343" s="84">
        <f>(AR343*$E343*$F343*$G343*$M343*$AS$11)</f>
        <v>357312.66479999997</v>
      </c>
      <c r="AT343" s="84"/>
      <c r="AU343" s="89">
        <f>(AT343*$E343*$F343*$G343*$M343*$AU$11)</f>
        <v>0</v>
      </c>
      <c r="AV343" s="84"/>
      <c r="AW343" s="84">
        <f>(AV343*$E343*$F343*$G343*$L343*$AW$11)</f>
        <v>0</v>
      </c>
      <c r="AX343" s="84"/>
      <c r="AY343" s="84">
        <f>(AX343*$E343*$F343*$G343*$L343*$AY$11)</f>
        <v>0</v>
      </c>
      <c r="AZ343" s="84"/>
      <c r="BA343" s="84">
        <f>(AZ343*$E343*$F343*$G343*$L343*$BA$11)</f>
        <v>0</v>
      </c>
      <c r="BB343" s="84"/>
      <c r="BC343" s="84">
        <f>(BB343*$E343*$F343*$G343*$L343*$BC$11)</f>
        <v>0</v>
      </c>
      <c r="BD343" s="84"/>
      <c r="BE343" s="85">
        <f>(BD343*$E343*$F343*$G343*$L343*$BE$11)</f>
        <v>0</v>
      </c>
      <c r="BF343" s="84"/>
      <c r="BG343" s="85">
        <f>(BF343*$E343*$F343*$G343*$L343*$BG$11)</f>
        <v>0</v>
      </c>
      <c r="BH343" s="84"/>
      <c r="BI343" s="84">
        <f>(BH343*$E343*$F343*$G343*$L343*$BI$11)</f>
        <v>0</v>
      </c>
      <c r="BJ343" s="84">
        <v>30</v>
      </c>
      <c r="BK343" s="84">
        <f>(BJ343*$E343*$F343*$G343*$M343*$BK$11)</f>
        <v>2807456.6520000002</v>
      </c>
      <c r="BL343" s="84"/>
      <c r="BM343" s="84">
        <f>(BL343*$E343*$F343*$G343*$M343*$BM$11)</f>
        <v>0</v>
      </c>
      <c r="BN343" s="84"/>
      <c r="BO343" s="85">
        <f>(BN343*$E343*$F343*$G343*$M343*$BO$11)</f>
        <v>0</v>
      </c>
      <c r="BP343" s="84"/>
      <c r="BQ343" s="84">
        <f>(BP343*$E343*$F343*$G343*$M343*$BQ$11)</f>
        <v>0</v>
      </c>
      <c r="BR343" s="84"/>
      <c r="BS343" s="84">
        <f>(BR343*$E343*$F343*$G343*$M343*$BS$11)</f>
        <v>0</v>
      </c>
      <c r="BT343" s="84"/>
      <c r="BU343" s="85">
        <f>(BT343*$E343*$F343*$G343*$M343*$BU$11)</f>
        <v>0</v>
      </c>
      <c r="BV343" s="84"/>
      <c r="BW343" s="89">
        <f>(BV343*$E343*$F343*$G343*$M343*$BW$11)</f>
        <v>0</v>
      </c>
      <c r="BX343" s="84"/>
      <c r="BY343" s="84">
        <f>(BX343*$E343*$F343*$G343*$L343*$BY$11)</f>
        <v>0</v>
      </c>
      <c r="BZ343" s="84"/>
      <c r="CA343" s="84">
        <f>(BZ343*$E343*$F343*$G343*$L343*$CA$11)</f>
        <v>0</v>
      </c>
      <c r="CB343" s="84"/>
      <c r="CC343" s="84">
        <f>(CB343*$E343*$F343*$G343*$L343*$CC$11)</f>
        <v>0</v>
      </c>
      <c r="CD343" s="84"/>
      <c r="CE343" s="84">
        <f>(CD343*$E343*$F343*$G343*$M343*$CE$11)</f>
        <v>0</v>
      </c>
      <c r="CF343" s="84"/>
      <c r="CG343" s="84"/>
      <c r="CH343" s="84"/>
      <c r="CI343" s="85">
        <f>(CH343*$E343*$F343*$G343*$L343*$CI$11)</f>
        <v>0</v>
      </c>
      <c r="CJ343" s="84"/>
      <c r="CK343" s="85">
        <f>(CJ343*$E343*$F343*$G343*$L343*$CK$11)</f>
        <v>0</v>
      </c>
      <c r="CL343" s="84"/>
      <c r="CM343" s="84">
        <f>(CL343*$E343*$F343*$G343*$L343*$CM$11)</f>
        <v>0</v>
      </c>
      <c r="CN343" s="84"/>
      <c r="CO343" s="84">
        <f>(CN343*$E343*$F343*$G343*$L343*$CO$11)</f>
        <v>0</v>
      </c>
      <c r="CP343" s="84"/>
      <c r="CQ343" s="84">
        <f>(CP343*$E343*$F343*$G343*$L343*$CQ$11)</f>
        <v>0</v>
      </c>
      <c r="CR343" s="84">
        <v>2</v>
      </c>
      <c r="CS343" s="84">
        <f>(CR343*$E343*$F343*$G343*$M343*$CS$11)</f>
        <v>170148.88799999998</v>
      </c>
      <c r="CT343" s="84"/>
      <c r="CU343" s="84">
        <f>(CT343*$E343*$F343*$G343*$M343*$CU$11)</f>
        <v>0</v>
      </c>
      <c r="CV343" s="84"/>
      <c r="CW343" s="84">
        <f>(CV343*$E343*$F343*$G343*$M343*$CW$11)</f>
        <v>0</v>
      </c>
      <c r="CX343" s="90"/>
      <c r="CY343" s="84">
        <f>(CX343*$E343*$F343*$G343*$M343*$CY$11)</f>
        <v>0</v>
      </c>
      <c r="CZ343" s="84"/>
      <c r="DA343" s="89"/>
      <c r="DB343" s="84"/>
      <c r="DC343" s="84">
        <f>(DB343*$E343*$F343*$G343*$M343*$DC$11)</f>
        <v>0</v>
      </c>
      <c r="DD343" s="91"/>
      <c r="DE343" s="84">
        <f>(DD343*$E343*$F343*$G343*$M343*$DE$11)</f>
        <v>0</v>
      </c>
      <c r="DF343" s="84"/>
      <c r="DG343" s="84">
        <f>(DF343*$E343*$F343*$G343*$M343*$DG$11)</f>
        <v>0</v>
      </c>
      <c r="DH343" s="84"/>
      <c r="DI343" s="84">
        <f>(DH343*$E343*$F343*$G343*$N343*$DI$11)</f>
        <v>0</v>
      </c>
      <c r="DJ343" s="84"/>
      <c r="DK343" s="92">
        <f>(DJ343*$E343*$F343*$G343*$O343*$DK$11)</f>
        <v>0</v>
      </c>
      <c r="DL343" s="89"/>
      <c r="DM343" s="89"/>
      <c r="DN343" s="85">
        <f t="shared" si="1084"/>
        <v>123</v>
      </c>
      <c r="DO343" s="85">
        <f t="shared" si="1085"/>
        <v>10474081.963800002</v>
      </c>
    </row>
    <row r="344" spans="1:119" ht="30" customHeight="1" x14ac:dyDescent="0.25">
      <c r="A344" s="73"/>
      <c r="B344" s="78">
        <v>301</v>
      </c>
      <c r="C344" s="79" t="s">
        <v>759</v>
      </c>
      <c r="D344" s="109" t="s">
        <v>760</v>
      </c>
      <c r="E344" s="74">
        <v>25969</v>
      </c>
      <c r="F344" s="81">
        <v>2.14</v>
      </c>
      <c r="G344" s="141">
        <v>0.9</v>
      </c>
      <c r="H344" s="140"/>
      <c r="I344" s="140"/>
      <c r="J344" s="140"/>
      <c r="K344" s="51"/>
      <c r="L344" s="82">
        <v>1.4</v>
      </c>
      <c r="M344" s="82">
        <v>1.68</v>
      </c>
      <c r="N344" s="82">
        <v>2.23</v>
      </c>
      <c r="O344" s="83">
        <v>2.57</v>
      </c>
      <c r="P344" s="84">
        <v>445</v>
      </c>
      <c r="Q344" s="84">
        <f>(P344*$E344*$F344*$G344*$L344*$Q$11)</f>
        <v>34276166.278200001</v>
      </c>
      <c r="R344" s="84"/>
      <c r="S344" s="84">
        <f>(R344*$E344*$F344*$G344*$L344*$S$11)</f>
        <v>0</v>
      </c>
      <c r="T344" s="84"/>
      <c r="U344" s="84">
        <f>(T344*$E344*$F344*$G344*$L344*$U$11)</f>
        <v>0</v>
      </c>
      <c r="V344" s="84"/>
      <c r="W344" s="85">
        <f>(V344*$E344*$F344*$G344*$L344*$W$11)</f>
        <v>0</v>
      </c>
      <c r="X344" s="84">
        <v>3</v>
      </c>
      <c r="Y344" s="84">
        <f>(X344*$E344*$F344*$G344*$L344*$Y$11)</f>
        <v>294095.80872000003</v>
      </c>
      <c r="Z344" s="84"/>
      <c r="AA344" s="84"/>
      <c r="AB344" s="84"/>
      <c r="AC344" s="84">
        <f>(AB344*$E344*$F344*$G344*$L344*$AC$11)</f>
        <v>0</v>
      </c>
      <c r="AD344" s="84"/>
      <c r="AE344" s="84"/>
      <c r="AF344" s="84">
        <v>25</v>
      </c>
      <c r="AG344" s="84">
        <f>(AF344*$E344*$F344*$G344*$L344*$AG$11)</f>
        <v>1925627.3190000001</v>
      </c>
      <c r="AH344" s="84"/>
      <c r="AI344" s="84"/>
      <c r="AJ344" s="86"/>
      <c r="AK344" s="84">
        <f>(AJ344*$E344*$F344*$G344*$L344*$AK$11)</f>
        <v>0</v>
      </c>
      <c r="AL344" s="84">
        <v>100</v>
      </c>
      <c r="AM344" s="85">
        <f>(AL344*$E344*$F344*$G344*$L344*$AM$11)</f>
        <v>7702509.2760000005</v>
      </c>
      <c r="AN344" s="84"/>
      <c r="AO344" s="84">
        <f>(AN344*$E344*$F344*$G344*$L344*$AO$11)</f>
        <v>0</v>
      </c>
      <c r="AP344" s="84"/>
      <c r="AQ344" s="84">
        <f>(AP344*$E344*$F344*$G344*$M344*$AQ$11)</f>
        <v>0</v>
      </c>
      <c r="AR344" s="90">
        <v>1</v>
      </c>
      <c r="AS344" s="84">
        <f>(AR344*$E344*$F344*$G344*$M344*$AS$11)</f>
        <v>117638.32348799999</v>
      </c>
      <c r="AT344" s="84"/>
      <c r="AU344" s="89">
        <f>(AT344*$E344*$F344*$G344*$M344*$AU$11)</f>
        <v>0</v>
      </c>
      <c r="AV344" s="84"/>
      <c r="AW344" s="84">
        <f>(AV344*$E344*$F344*$G344*$L344*$AW$11)</f>
        <v>0</v>
      </c>
      <c r="AX344" s="84">
        <v>0</v>
      </c>
      <c r="AY344" s="84">
        <f>(AX344*$E344*$F344*$G344*$L344*$AY$11)</f>
        <v>0</v>
      </c>
      <c r="AZ344" s="84"/>
      <c r="BA344" s="84">
        <f>(AZ344*$E344*$F344*$G344*$L344*$BA$11)</f>
        <v>0</v>
      </c>
      <c r="BB344" s="84"/>
      <c r="BC344" s="84">
        <f>(BB344*$E344*$F344*$G344*$L344*$BC$11)</f>
        <v>0</v>
      </c>
      <c r="BD344" s="84"/>
      <c r="BE344" s="85">
        <f>(BD344*$E344*$F344*$G344*$L344*$BE$11)</f>
        <v>0</v>
      </c>
      <c r="BF344" s="84"/>
      <c r="BG344" s="85">
        <f>(BF344*$E344*$F344*$G344*$L344*$BG$11)</f>
        <v>0</v>
      </c>
      <c r="BH344" s="84"/>
      <c r="BI344" s="84">
        <f>(BH344*$E344*$F344*$G344*$L344*$BI$11)</f>
        <v>0</v>
      </c>
      <c r="BJ344" s="84">
        <v>80</v>
      </c>
      <c r="BK344" s="84">
        <f>(BJ344*$E344*$F344*$G344*$M344*$BK$11)</f>
        <v>7394408.90496</v>
      </c>
      <c r="BL344" s="84"/>
      <c r="BM344" s="84">
        <f>(BL344*$E344*$F344*$G344*$M344*$BM$11)</f>
        <v>0</v>
      </c>
      <c r="BN344" s="84"/>
      <c r="BO344" s="85">
        <f>(BN344*$E344*$F344*$G344*$M344*$BO$11)</f>
        <v>0</v>
      </c>
      <c r="BP344" s="84"/>
      <c r="BQ344" s="84">
        <f>(BP344*$E344*$F344*$G344*$M344*$BQ$11)</f>
        <v>0</v>
      </c>
      <c r="BR344" s="84"/>
      <c r="BS344" s="84">
        <f>(BR344*$E344*$F344*$G344*$M344*$BS$11)</f>
        <v>0</v>
      </c>
      <c r="BT344" s="84"/>
      <c r="BU344" s="85">
        <f>(BT344*$E344*$F344*$G344*$M344*$BU$11)</f>
        <v>0</v>
      </c>
      <c r="BV344" s="84"/>
      <c r="BW344" s="89">
        <f>(BV344*$E344*$F344*$G344*$M344*$BW$11)</f>
        <v>0</v>
      </c>
      <c r="BX344" s="84"/>
      <c r="BY344" s="84">
        <f>(BX344*$E344*$F344*$G344*$L344*$BY$11)</f>
        <v>0</v>
      </c>
      <c r="BZ344" s="84"/>
      <c r="CA344" s="84">
        <f>(BZ344*$E344*$F344*$G344*$L344*$CA$11)</f>
        <v>0</v>
      </c>
      <c r="CB344" s="84"/>
      <c r="CC344" s="84">
        <f>(CB344*$E344*$F344*$G344*$L344*$CC$11)</f>
        <v>0</v>
      </c>
      <c r="CD344" s="84"/>
      <c r="CE344" s="84">
        <f>(CD344*$E344*$F344*$G344*$M344*$CE$11)</f>
        <v>0</v>
      </c>
      <c r="CF344" s="84"/>
      <c r="CG344" s="84"/>
      <c r="CH344" s="84"/>
      <c r="CI344" s="85">
        <f>(CH344*$E344*$F344*$G344*$L344*$CI$11)</f>
        <v>0</v>
      </c>
      <c r="CJ344" s="84"/>
      <c r="CK344" s="85">
        <f>(CJ344*$E344*$F344*$G344*$L344*$CK$11)</f>
        <v>0</v>
      </c>
      <c r="CL344" s="84"/>
      <c r="CM344" s="84">
        <f>(CL344*$E344*$F344*$G344*$L344*$CM$11)</f>
        <v>0</v>
      </c>
      <c r="CN344" s="84"/>
      <c r="CO344" s="84">
        <f>(CN344*$E344*$F344*$G344*$L344*$CO$11)</f>
        <v>0</v>
      </c>
      <c r="CP344" s="84"/>
      <c r="CQ344" s="84">
        <f>(CP344*$E344*$F344*$G344*$L344*$CQ$11)</f>
        <v>0</v>
      </c>
      <c r="CR344" s="84"/>
      <c r="CS344" s="84">
        <f>(CR344*$E344*$F344*$G344*$M344*$CS$11)</f>
        <v>0</v>
      </c>
      <c r="CT344" s="84"/>
      <c r="CU344" s="84">
        <f>(CT344*$E344*$F344*$G344*$M344*$CU$11)</f>
        <v>0</v>
      </c>
      <c r="CV344" s="84"/>
      <c r="CW344" s="84">
        <f>(CV344*$E344*$F344*$G344*$M344*$CW$11)</f>
        <v>0</v>
      </c>
      <c r="CX344" s="90"/>
      <c r="CY344" s="84">
        <f>(CX344*$E344*$F344*$G344*$M344*$CY$11)</f>
        <v>0</v>
      </c>
      <c r="CZ344" s="84"/>
      <c r="DA344" s="89"/>
      <c r="DB344" s="84"/>
      <c r="DC344" s="84">
        <f>(DB344*$E344*$F344*$G344*$M344*$DC$11)</f>
        <v>0</v>
      </c>
      <c r="DD344" s="91"/>
      <c r="DE344" s="84">
        <f>(DD344*$E344*$F344*$G344*$M344*$DE$11)</f>
        <v>0</v>
      </c>
      <c r="DF344" s="84"/>
      <c r="DG344" s="84">
        <f>(DF344*$E344*$F344*$G344*$M344*$DG$11)</f>
        <v>0</v>
      </c>
      <c r="DH344" s="84"/>
      <c r="DI344" s="84">
        <f>(DH344*$E344*$F344*$G344*$N344*$DI$11)</f>
        <v>0</v>
      </c>
      <c r="DJ344" s="84"/>
      <c r="DK344" s="92">
        <f>(DJ344*$E344*$F344*$G344*$O344*$DK$11)</f>
        <v>0</v>
      </c>
      <c r="DL344" s="89"/>
      <c r="DM344" s="89"/>
      <c r="DN344" s="85">
        <f t="shared" si="1084"/>
        <v>654</v>
      </c>
      <c r="DO344" s="85">
        <f t="shared" si="1085"/>
        <v>51710445.910367996</v>
      </c>
    </row>
    <row r="345" spans="1:119" ht="30" customHeight="1" x14ac:dyDescent="0.25">
      <c r="A345" s="73"/>
      <c r="B345" s="78">
        <v>302</v>
      </c>
      <c r="C345" s="79" t="s">
        <v>761</v>
      </c>
      <c r="D345" s="109" t="s">
        <v>762</v>
      </c>
      <c r="E345" s="74">
        <v>25969</v>
      </c>
      <c r="F345" s="81">
        <v>4.13</v>
      </c>
      <c r="G345" s="76">
        <v>1</v>
      </c>
      <c r="H345" s="77"/>
      <c r="I345" s="77"/>
      <c r="J345" s="77"/>
      <c r="K345" s="51"/>
      <c r="L345" s="82">
        <v>1.4</v>
      </c>
      <c r="M345" s="82">
        <v>1.68</v>
      </c>
      <c r="N345" s="82">
        <v>2.23</v>
      </c>
      <c r="O345" s="83">
        <v>2.57</v>
      </c>
      <c r="P345" s="84">
        <v>16</v>
      </c>
      <c r="Q345" s="84">
        <f>(P345*$E345*$F345*$G345*$L345)</f>
        <v>2402444.128</v>
      </c>
      <c r="R345" s="84"/>
      <c r="S345" s="89">
        <f>(R345*$E345*$F345*$G345*$L345)</f>
        <v>0</v>
      </c>
      <c r="T345" s="84"/>
      <c r="U345" s="84">
        <f>(T345*$E345*$F345*$G345*$L345)</f>
        <v>0</v>
      </c>
      <c r="V345" s="84"/>
      <c r="W345" s="84">
        <f>(V345*$E345*$F345*$G345*$L345)</f>
        <v>0</v>
      </c>
      <c r="X345" s="84">
        <v>51</v>
      </c>
      <c r="Y345" s="84">
        <f>(X345*$E345*$F345*$G345*$L345)</f>
        <v>7657790.6579999989</v>
      </c>
      <c r="Z345" s="84"/>
      <c r="AA345" s="84"/>
      <c r="AB345" s="84"/>
      <c r="AC345" s="84">
        <f>(AB345*$E345*$F345*$G345*$L345)</f>
        <v>0</v>
      </c>
      <c r="AD345" s="84"/>
      <c r="AE345" s="84"/>
      <c r="AF345" s="84">
        <v>1</v>
      </c>
      <c r="AG345" s="84">
        <f>(AF345*$E345*$F345*$G345*$L345)</f>
        <v>150152.758</v>
      </c>
      <c r="AH345" s="84"/>
      <c r="AI345" s="84"/>
      <c r="AJ345" s="86"/>
      <c r="AK345" s="84">
        <f>(AJ345*$E345*$F345*$G345*$L345)</f>
        <v>0</v>
      </c>
      <c r="AL345" s="84">
        <v>10</v>
      </c>
      <c r="AM345" s="84">
        <f>(AL345*$E345*$F345*$G345*$L345)</f>
        <v>1501527.5799999998</v>
      </c>
      <c r="AN345" s="84"/>
      <c r="AO345" s="84">
        <f>(AN345*$E345*$F345*$G345*$L345)</f>
        <v>0</v>
      </c>
      <c r="AP345" s="84"/>
      <c r="AQ345" s="85">
        <f>(AP345*$E345*$F345*$G345*$M345)</f>
        <v>0</v>
      </c>
      <c r="AR345" s="90">
        <v>3</v>
      </c>
      <c r="AS345" s="84">
        <f>(AR345*$E345*$F345*$G345*$M345)</f>
        <v>540549.92879999999</v>
      </c>
      <c r="AT345" s="84"/>
      <c r="AU345" s="89">
        <f>(AT345*$E345*$F345*$G345*$M345)</f>
        <v>0</v>
      </c>
      <c r="AV345" s="84"/>
      <c r="AW345" s="84">
        <f>(AV345*$E345*$F345*$G345*$L345*$AK$11)</f>
        <v>0</v>
      </c>
      <c r="AX345" s="84">
        <v>0</v>
      </c>
      <c r="AY345" s="84">
        <f>(AX345*$E345*$F345*$G345*$L345*AY$11)</f>
        <v>0</v>
      </c>
      <c r="AZ345" s="84"/>
      <c r="BA345" s="84">
        <f>(AZ345*$E345*$F345*$G345*$L345*BA$11)</f>
        <v>0</v>
      </c>
      <c r="BB345" s="84"/>
      <c r="BC345" s="84">
        <f>(BB345*$E345*$F345*$G345*$L345)</f>
        <v>0</v>
      </c>
      <c r="BD345" s="84"/>
      <c r="BE345" s="84">
        <f t="shared" ref="BE345" si="1129">(BD345*$E345*$F345*$G345*$L345)</f>
        <v>0</v>
      </c>
      <c r="BF345" s="84"/>
      <c r="BG345" s="84"/>
      <c r="BH345" s="84"/>
      <c r="BI345" s="84">
        <f>(BH345*$E345*$F345*$G345*$L345)</f>
        <v>0</v>
      </c>
      <c r="BJ345" s="84"/>
      <c r="BK345" s="84">
        <f>(BJ345*$E345*$F345*$G345*$M345)</f>
        <v>0</v>
      </c>
      <c r="BL345" s="84"/>
      <c r="BM345" s="84">
        <f>(BL345*$E345*$F345*$G345*$M345)</f>
        <v>0</v>
      </c>
      <c r="BN345" s="84"/>
      <c r="BO345" s="84">
        <f>(BN345*$E345*$F345*$G345*$M345)</f>
        <v>0</v>
      </c>
      <c r="BP345" s="84"/>
      <c r="BQ345" s="84">
        <f>(BP345*$E345*$F345*$G345*$M345)</f>
        <v>0</v>
      </c>
      <c r="BR345" s="84"/>
      <c r="BS345" s="84">
        <f>(BR345*$E345*$F345*$G345*$M345)</f>
        <v>0</v>
      </c>
      <c r="BT345" s="84"/>
      <c r="BU345" s="84">
        <f>(BT345*$E345*$F345*$G345*$M345)</f>
        <v>0</v>
      </c>
      <c r="BV345" s="84"/>
      <c r="BW345" s="89">
        <f>(BV345*$E345*$F345*$G345*$M345)</f>
        <v>0</v>
      </c>
      <c r="BX345" s="84"/>
      <c r="BY345" s="84">
        <f>(BX345*$E345*$F345*$G345*$L345)</f>
        <v>0</v>
      </c>
      <c r="BZ345" s="84"/>
      <c r="CA345" s="85">
        <f>(BZ345*$E345*$F345*$G345*$L345)</f>
        <v>0</v>
      </c>
      <c r="CB345" s="84"/>
      <c r="CC345" s="84">
        <f>(CB345*$E345*$F345*$G345*$L345)</f>
        <v>0</v>
      </c>
      <c r="CD345" s="84"/>
      <c r="CE345" s="84">
        <f>(CD345*$E345*$F345*$G345*$M345)</f>
        <v>0</v>
      </c>
      <c r="CF345" s="84"/>
      <c r="CG345" s="84"/>
      <c r="CH345" s="84"/>
      <c r="CI345" s="84">
        <f>(CH345*$E345*$F345*$G345*$L345)</f>
        <v>0</v>
      </c>
      <c r="CJ345" s="84"/>
      <c r="CK345" s="84">
        <f>(CJ345*$E345*$F345*$G345*$L345)</f>
        <v>0</v>
      </c>
      <c r="CL345" s="84"/>
      <c r="CM345" s="84">
        <f>(CL345*$E345*$F345*$G345*$L345)</f>
        <v>0</v>
      </c>
      <c r="CN345" s="84"/>
      <c r="CO345" s="84">
        <f>(CN345*$E345*$F345*$G345*$L345)</f>
        <v>0</v>
      </c>
      <c r="CP345" s="84"/>
      <c r="CQ345" s="84">
        <f>(CP345*$E345*$F345*$G345*$L345)</f>
        <v>0</v>
      </c>
      <c r="CR345" s="84"/>
      <c r="CS345" s="84">
        <f>(CR345*$E345*$F345*$G345*$M345)</f>
        <v>0</v>
      </c>
      <c r="CT345" s="84"/>
      <c r="CU345" s="84">
        <f>(CT345*$E345*$F345*$G345*$M345)</f>
        <v>0</v>
      </c>
      <c r="CV345" s="84"/>
      <c r="CW345" s="84">
        <f>(CV345*$E345*$F345*$G345*$M345)</f>
        <v>0</v>
      </c>
      <c r="CX345" s="90"/>
      <c r="CY345" s="84">
        <f>(CX345*$E345*$F345*$G345*$M345)</f>
        <v>0</v>
      </c>
      <c r="CZ345" s="84"/>
      <c r="DA345" s="89">
        <f>(CZ345*$E345*$F345*$G345*$M345)</f>
        <v>0</v>
      </c>
      <c r="DB345" s="84"/>
      <c r="DC345" s="84"/>
      <c r="DD345" s="91"/>
      <c r="DE345" s="84">
        <f>(DD345*$E345*$F345*$G345*$M345)</f>
        <v>0</v>
      </c>
      <c r="DF345" s="84"/>
      <c r="DG345" s="84">
        <f>(DF345*$E345*$F345*$G345*$M345)</f>
        <v>0</v>
      </c>
      <c r="DH345" s="84"/>
      <c r="DI345" s="84">
        <f>(DH345*$E345*$F345*$G345*$N345)</f>
        <v>0</v>
      </c>
      <c r="DJ345" s="84"/>
      <c r="DK345" s="89">
        <f>(DJ345*$E345*$F345*$G345*$O345)</f>
        <v>0</v>
      </c>
      <c r="DL345" s="89"/>
      <c r="DM345" s="89"/>
      <c r="DN345" s="85">
        <f t="shared" si="1084"/>
        <v>81</v>
      </c>
      <c r="DO345" s="85">
        <f t="shared" si="1085"/>
        <v>12252465.052799998</v>
      </c>
    </row>
    <row r="346" spans="1:119" ht="15.75" customHeight="1" x14ac:dyDescent="0.25">
      <c r="A346" s="196">
        <v>31</v>
      </c>
      <c r="B346" s="211"/>
      <c r="C346" s="212"/>
      <c r="D346" s="214" t="s">
        <v>763</v>
      </c>
      <c r="E346" s="200">
        <v>25969</v>
      </c>
      <c r="F346" s="218">
        <v>0.9</v>
      </c>
      <c r="G346" s="207"/>
      <c r="H346" s="77"/>
      <c r="I346" s="77"/>
      <c r="J346" s="77"/>
      <c r="K346" s="208"/>
      <c r="L346" s="209">
        <v>1.4</v>
      </c>
      <c r="M346" s="209">
        <v>1.68</v>
      </c>
      <c r="N346" s="209">
        <v>2.23</v>
      </c>
      <c r="O346" s="210">
        <v>2.57</v>
      </c>
      <c r="P346" s="206">
        <f t="shared" ref="P346:CA346" si="1130">SUM(P347:P365)</f>
        <v>622</v>
      </c>
      <c r="Q346" s="206">
        <f t="shared" si="1130"/>
        <v>28360514.814659994</v>
      </c>
      <c r="R346" s="206">
        <f t="shared" si="1130"/>
        <v>601</v>
      </c>
      <c r="S346" s="206">
        <f t="shared" si="1130"/>
        <v>31514424.415040009</v>
      </c>
      <c r="T346" s="206">
        <f t="shared" si="1130"/>
        <v>575</v>
      </c>
      <c r="U346" s="206">
        <f t="shared" si="1130"/>
        <v>22055731.389999997</v>
      </c>
      <c r="V346" s="206">
        <f t="shared" si="1130"/>
        <v>2</v>
      </c>
      <c r="W346" s="206">
        <f t="shared" si="1130"/>
        <v>54989.357499999991</v>
      </c>
      <c r="X346" s="206">
        <f t="shared" si="1130"/>
        <v>225</v>
      </c>
      <c r="Y346" s="206">
        <f t="shared" si="1130"/>
        <v>14837077.560759999</v>
      </c>
      <c r="Z346" s="206">
        <f t="shared" si="1130"/>
        <v>0</v>
      </c>
      <c r="AA346" s="206">
        <f t="shared" si="1130"/>
        <v>0</v>
      </c>
      <c r="AB346" s="206">
        <f t="shared" si="1130"/>
        <v>0</v>
      </c>
      <c r="AC346" s="206">
        <f t="shared" si="1130"/>
        <v>0</v>
      </c>
      <c r="AD346" s="206">
        <f t="shared" si="1130"/>
        <v>0</v>
      </c>
      <c r="AE346" s="206">
        <f t="shared" si="1130"/>
        <v>0</v>
      </c>
      <c r="AF346" s="206">
        <f t="shared" si="1130"/>
        <v>53</v>
      </c>
      <c r="AG346" s="206">
        <f t="shared" si="1130"/>
        <v>2252931.2461600001</v>
      </c>
      <c r="AH346" s="206">
        <f t="shared" si="1130"/>
        <v>0</v>
      </c>
      <c r="AI346" s="206">
        <f t="shared" si="1130"/>
        <v>0</v>
      </c>
      <c r="AJ346" s="206">
        <f t="shared" si="1130"/>
        <v>828</v>
      </c>
      <c r="AK346" s="206">
        <f t="shared" si="1130"/>
        <v>20769758.455740005</v>
      </c>
      <c r="AL346" s="206">
        <f t="shared" si="1130"/>
        <v>469</v>
      </c>
      <c r="AM346" s="206">
        <f t="shared" si="1130"/>
        <v>17094255.257800002</v>
      </c>
      <c r="AN346" s="206">
        <f t="shared" si="1130"/>
        <v>226</v>
      </c>
      <c r="AO346" s="206">
        <f t="shared" si="1130"/>
        <v>7496330.9973999988</v>
      </c>
      <c r="AP346" s="206">
        <f t="shared" si="1130"/>
        <v>1438</v>
      </c>
      <c r="AQ346" s="206">
        <f t="shared" si="1130"/>
        <v>51289903.301111989</v>
      </c>
      <c r="AR346" s="206">
        <f t="shared" si="1130"/>
        <v>221</v>
      </c>
      <c r="AS346" s="206">
        <f t="shared" si="1130"/>
        <v>14520506.101919997</v>
      </c>
      <c r="AT346" s="206">
        <f t="shared" si="1130"/>
        <v>55</v>
      </c>
      <c r="AU346" s="206">
        <f t="shared" si="1130"/>
        <v>2305255.6648800001</v>
      </c>
      <c r="AV346" s="206">
        <f t="shared" si="1130"/>
        <v>0</v>
      </c>
      <c r="AW346" s="206">
        <f t="shared" si="1130"/>
        <v>0</v>
      </c>
      <c r="AX346" s="206">
        <f t="shared" si="1130"/>
        <v>0</v>
      </c>
      <c r="AY346" s="206">
        <f t="shared" si="1130"/>
        <v>0</v>
      </c>
      <c r="AZ346" s="206">
        <f t="shared" si="1130"/>
        <v>0</v>
      </c>
      <c r="BA346" s="206">
        <f t="shared" si="1130"/>
        <v>0</v>
      </c>
      <c r="BB346" s="206">
        <f t="shared" si="1130"/>
        <v>0</v>
      </c>
      <c r="BC346" s="206">
        <f t="shared" si="1130"/>
        <v>0</v>
      </c>
      <c r="BD346" s="206">
        <f t="shared" si="1130"/>
        <v>0</v>
      </c>
      <c r="BE346" s="206">
        <f t="shared" si="1130"/>
        <v>0</v>
      </c>
      <c r="BF346" s="206">
        <f t="shared" si="1130"/>
        <v>0</v>
      </c>
      <c r="BG346" s="206">
        <f t="shared" si="1130"/>
        <v>0</v>
      </c>
      <c r="BH346" s="206">
        <f t="shared" si="1130"/>
        <v>131</v>
      </c>
      <c r="BI346" s="206">
        <f t="shared" si="1130"/>
        <v>4133847.2184799993</v>
      </c>
      <c r="BJ346" s="206">
        <f t="shared" si="1130"/>
        <v>167</v>
      </c>
      <c r="BK346" s="206">
        <f t="shared" si="1130"/>
        <v>5946725.4495599996</v>
      </c>
      <c r="BL346" s="206">
        <f t="shared" si="1130"/>
        <v>5</v>
      </c>
      <c r="BM346" s="206">
        <f t="shared" si="1130"/>
        <v>165786.09599999999</v>
      </c>
      <c r="BN346" s="206">
        <f t="shared" si="1130"/>
        <v>0</v>
      </c>
      <c r="BO346" s="206">
        <f t="shared" si="1130"/>
        <v>0</v>
      </c>
      <c r="BP346" s="206">
        <f t="shared" si="1130"/>
        <v>134</v>
      </c>
      <c r="BQ346" s="206">
        <f t="shared" si="1130"/>
        <v>3948588.52752</v>
      </c>
      <c r="BR346" s="206">
        <f t="shared" si="1130"/>
        <v>57</v>
      </c>
      <c r="BS346" s="206">
        <f t="shared" si="1130"/>
        <v>1430097.0408479997</v>
      </c>
      <c r="BT346" s="206">
        <f t="shared" si="1130"/>
        <v>116</v>
      </c>
      <c r="BU346" s="206">
        <f t="shared" si="1130"/>
        <v>4252081.7902080007</v>
      </c>
      <c r="BV346" s="206">
        <f t="shared" si="1130"/>
        <v>200</v>
      </c>
      <c r="BW346" s="206">
        <f t="shared" si="1130"/>
        <v>8173533.7514879992</v>
      </c>
      <c r="BX346" s="206">
        <f t="shared" si="1130"/>
        <v>0</v>
      </c>
      <c r="BY346" s="206">
        <f t="shared" si="1130"/>
        <v>0</v>
      </c>
      <c r="BZ346" s="206">
        <f t="shared" si="1130"/>
        <v>0</v>
      </c>
      <c r="CA346" s="206">
        <f t="shared" si="1130"/>
        <v>0</v>
      </c>
      <c r="CB346" s="206">
        <f t="shared" ref="CB346:DM346" si="1131">SUM(CB347:CB365)</f>
        <v>26</v>
      </c>
      <c r="CC346" s="206">
        <f t="shared" si="1131"/>
        <v>1338431.8723999998</v>
      </c>
      <c r="CD346" s="206">
        <f t="shared" si="1131"/>
        <v>103</v>
      </c>
      <c r="CE346" s="206">
        <f t="shared" si="1131"/>
        <v>3586694.9311199994</v>
      </c>
      <c r="CF346" s="206">
        <f t="shared" si="1131"/>
        <v>0</v>
      </c>
      <c r="CG346" s="206"/>
      <c r="CH346" s="206">
        <f t="shared" si="1131"/>
        <v>41</v>
      </c>
      <c r="CI346" s="206">
        <f t="shared" si="1131"/>
        <v>1132871.656</v>
      </c>
      <c r="CJ346" s="206">
        <f t="shared" si="1131"/>
        <v>245</v>
      </c>
      <c r="CK346" s="206">
        <f t="shared" si="1131"/>
        <v>6850339.6572799999</v>
      </c>
      <c r="CL346" s="206">
        <f t="shared" si="1131"/>
        <v>231</v>
      </c>
      <c r="CM346" s="206">
        <f t="shared" si="1131"/>
        <v>5941322.8587999996</v>
      </c>
      <c r="CN346" s="206">
        <f t="shared" si="1131"/>
        <v>181</v>
      </c>
      <c r="CO346" s="206">
        <f t="shared" si="1131"/>
        <v>6030469.2419999996</v>
      </c>
      <c r="CP346" s="206">
        <f t="shared" si="1131"/>
        <v>286</v>
      </c>
      <c r="CQ346" s="206">
        <f t="shared" si="1131"/>
        <v>8339695.0476000002</v>
      </c>
      <c r="CR346" s="206">
        <f t="shared" si="1131"/>
        <v>409</v>
      </c>
      <c r="CS346" s="206">
        <f t="shared" si="1131"/>
        <v>12926254.64928</v>
      </c>
      <c r="CT346" s="206">
        <f t="shared" si="1131"/>
        <v>300</v>
      </c>
      <c r="CU346" s="206">
        <f t="shared" si="1131"/>
        <v>11255130.801599998</v>
      </c>
      <c r="CV346" s="206">
        <f t="shared" si="1131"/>
        <v>0</v>
      </c>
      <c r="CW346" s="206">
        <f t="shared" si="1131"/>
        <v>0</v>
      </c>
      <c r="CX346" s="206">
        <f t="shared" si="1131"/>
        <v>78</v>
      </c>
      <c r="CY346" s="206">
        <f t="shared" si="1131"/>
        <v>1886209.4932800001</v>
      </c>
      <c r="CZ346" s="206">
        <f t="shared" si="1131"/>
        <v>0</v>
      </c>
      <c r="DA346" s="206">
        <f t="shared" si="1131"/>
        <v>0</v>
      </c>
      <c r="DB346" s="206">
        <f t="shared" si="1131"/>
        <v>0</v>
      </c>
      <c r="DC346" s="206">
        <f t="shared" si="1131"/>
        <v>0</v>
      </c>
      <c r="DD346" s="206">
        <f t="shared" si="1131"/>
        <v>53</v>
      </c>
      <c r="DE346" s="206">
        <f t="shared" si="1131"/>
        <v>1182316.632</v>
      </c>
      <c r="DF346" s="206">
        <f t="shared" si="1131"/>
        <v>215</v>
      </c>
      <c r="DG346" s="206">
        <f t="shared" si="1131"/>
        <v>6590259.0835199999</v>
      </c>
      <c r="DH346" s="206">
        <f t="shared" si="1131"/>
        <v>46</v>
      </c>
      <c r="DI346" s="206">
        <f t="shared" si="1131"/>
        <v>1477306.2937</v>
      </c>
      <c r="DJ346" s="206">
        <f t="shared" si="1131"/>
        <v>65</v>
      </c>
      <c r="DK346" s="206">
        <f t="shared" si="1131"/>
        <v>3192189.9838999999</v>
      </c>
      <c r="DL346" s="206">
        <f t="shared" si="1131"/>
        <v>0</v>
      </c>
      <c r="DM346" s="206">
        <f t="shared" si="1131"/>
        <v>0</v>
      </c>
      <c r="DN346" s="206">
        <f>SUM(DN347:DN365)</f>
        <v>8404</v>
      </c>
      <c r="DO346" s="206">
        <f t="shared" ref="DO346" si="1132">SUM(DO347:DO365)</f>
        <v>312331830.63955599</v>
      </c>
    </row>
    <row r="347" spans="1:119" ht="30" customHeight="1" x14ac:dyDescent="0.25">
      <c r="A347" s="73"/>
      <c r="B347" s="78">
        <v>303</v>
      </c>
      <c r="C347" s="79" t="s">
        <v>764</v>
      </c>
      <c r="D347" s="109" t="s">
        <v>765</v>
      </c>
      <c r="E347" s="74">
        <v>25969</v>
      </c>
      <c r="F347" s="81">
        <v>0.61</v>
      </c>
      <c r="G347" s="76">
        <v>1</v>
      </c>
      <c r="H347" s="77"/>
      <c r="I347" s="77"/>
      <c r="J347" s="77"/>
      <c r="K347" s="51"/>
      <c r="L347" s="82">
        <v>1.4</v>
      </c>
      <c r="M347" s="82">
        <v>1.68</v>
      </c>
      <c r="N347" s="82">
        <v>2.23</v>
      </c>
      <c r="O347" s="83">
        <v>2.57</v>
      </c>
      <c r="P347" s="142">
        <v>8</v>
      </c>
      <c r="Q347" s="84">
        <f>(P347*$E347*$F347*$G347*$L347*$Q$11)</f>
        <v>195162.22880000001</v>
      </c>
      <c r="R347" s="84">
        <v>10</v>
      </c>
      <c r="S347" s="84">
        <f>(R347*$E347*$F347*$G347*$L347*$S$11)</f>
        <v>243952.78599999999</v>
      </c>
      <c r="T347" s="84">
        <v>180</v>
      </c>
      <c r="U347" s="84">
        <f>(T347*$E347*$F347*$G347*$L347*$U$11)</f>
        <v>4989943.3499999987</v>
      </c>
      <c r="V347" s="84"/>
      <c r="W347" s="85">
        <f>(V347*$E347*$F347*$G347*$L347*$W$11)</f>
        <v>0</v>
      </c>
      <c r="X347" s="84"/>
      <c r="Y347" s="84">
        <f>(X347*$E347*$F347*$G347*$L347*$Y$11)</f>
        <v>0</v>
      </c>
      <c r="Z347" s="84"/>
      <c r="AA347" s="84"/>
      <c r="AB347" s="84"/>
      <c r="AC347" s="84">
        <f>(AB347*$E347*$F347*$G347*$L347*$AC$11)</f>
        <v>0</v>
      </c>
      <c r="AD347" s="84"/>
      <c r="AE347" s="84"/>
      <c r="AF347" s="84">
        <v>2</v>
      </c>
      <c r="AG347" s="84">
        <f>(AF347*$E347*$F347*$G347*$L347*$AG$11)</f>
        <v>48790.557200000003</v>
      </c>
      <c r="AH347" s="84"/>
      <c r="AI347" s="84"/>
      <c r="AJ347" s="84">
        <v>2</v>
      </c>
      <c r="AK347" s="84">
        <f>(AJ347*$E347*$F347*$G347*$L347*$AK$11)</f>
        <v>48790.557200000003</v>
      </c>
      <c r="AL347" s="84">
        <v>40</v>
      </c>
      <c r="AM347" s="85">
        <f>(AL347*$E347*$F347*$G347*$L347*$AM$11)</f>
        <v>975811.14399999997</v>
      </c>
      <c r="AN347" s="84"/>
      <c r="AO347" s="84">
        <f>(AN347*$E347*$F347*$G347*$L347*$AO$11)</f>
        <v>0</v>
      </c>
      <c r="AP347" s="84">
        <v>180</v>
      </c>
      <c r="AQ347" s="84">
        <f>(AP347*$E347*$F347*$G347*$M347*$AQ$11)</f>
        <v>5269380.1776000001</v>
      </c>
      <c r="AR347" s="88"/>
      <c r="AS347" s="84">
        <f>(AR347*$E347*$F347*$G347*$M347*$AS$11)</f>
        <v>0</v>
      </c>
      <c r="AT347" s="84">
        <v>1</v>
      </c>
      <c r="AU347" s="89">
        <f>(AT347*$E347*$F347*$G347*$M347*$AU$11)</f>
        <v>29274.334319999998</v>
      </c>
      <c r="AV347" s="84"/>
      <c r="AW347" s="84">
        <f>(AV347*$E347*$F347*$G347*$L347*$AW$11)</f>
        <v>0</v>
      </c>
      <c r="AX347" s="84">
        <v>0</v>
      </c>
      <c r="AY347" s="84">
        <f>(AX347*$E347*$F347*$G347*$L347*$AY$11)</f>
        <v>0</v>
      </c>
      <c r="AZ347" s="84"/>
      <c r="BA347" s="84">
        <f>(AZ347*$E347*$F347*$G347*$L347*$BA$11)</f>
        <v>0</v>
      </c>
      <c r="BB347" s="84"/>
      <c r="BC347" s="84">
        <f>(BB347*$E347*$F347*$G347*$L347*$BC$11)</f>
        <v>0</v>
      </c>
      <c r="BD347" s="84"/>
      <c r="BE347" s="85">
        <f>(BD347*$E347*$F347*$G347*$L347*$BE$11)</f>
        <v>0</v>
      </c>
      <c r="BF347" s="84"/>
      <c r="BG347" s="85">
        <f>(BF347*$E347*$F347*$G347*$L347*$BG$11)</f>
        <v>0</v>
      </c>
      <c r="BH347" s="84">
        <v>10</v>
      </c>
      <c r="BI347" s="84">
        <f>(BH347*$E347*$F347*$G347*$L347*$BI$11)</f>
        <v>266130.31199999998</v>
      </c>
      <c r="BJ347" s="84"/>
      <c r="BK347" s="84">
        <f>(BJ347*$E347*$F347*$G347*$M347*$BK$11)</f>
        <v>0</v>
      </c>
      <c r="BL347" s="84"/>
      <c r="BM347" s="84">
        <f>(BL347*$E347*$F347*$G347*$M347*$BM$11)</f>
        <v>0</v>
      </c>
      <c r="BN347" s="84"/>
      <c r="BO347" s="85">
        <f>(BN347*$E347*$F347*$G347*$M347*$BO$11)</f>
        <v>0</v>
      </c>
      <c r="BP347" s="84">
        <v>24</v>
      </c>
      <c r="BQ347" s="84">
        <f>(BP347*$E347*$F347*$G347*$M347*$BQ$11)</f>
        <v>638712.74879999994</v>
      </c>
      <c r="BR347" s="84">
        <v>5</v>
      </c>
      <c r="BS347" s="84">
        <f>(BR347*$E347*$F347*$G347*$M347*$BS$11)</f>
        <v>119758.64039999999</v>
      </c>
      <c r="BT347" s="84">
        <v>14</v>
      </c>
      <c r="BU347" s="85">
        <f>(BT347*$E347*$F347*$G347*$M347*$BU$11)</f>
        <v>447098.92416</v>
      </c>
      <c r="BV347" s="84">
        <v>35</v>
      </c>
      <c r="BW347" s="89">
        <f>(BV347*$E347*$F347*$G347*$M347*$BW$11)</f>
        <v>1117747.3104000001</v>
      </c>
      <c r="BX347" s="84"/>
      <c r="BY347" s="84">
        <f>(BX347*$E347*$F347*$G347*$L347*$BY$11)</f>
        <v>0</v>
      </c>
      <c r="BZ347" s="84"/>
      <c r="CA347" s="84">
        <f>(BZ347*$E347*$F347*$G347*$L347*$CA$11)</f>
        <v>0</v>
      </c>
      <c r="CB347" s="84"/>
      <c r="CC347" s="84">
        <f>(CB347*$E347*$F347*$G347*$L347*$CC$11)</f>
        <v>0</v>
      </c>
      <c r="CD347" s="84"/>
      <c r="CE347" s="84">
        <f>(CD347*$E347*$F347*$G347*$M347*$CE$11)</f>
        <v>0</v>
      </c>
      <c r="CF347" s="84"/>
      <c r="CG347" s="84"/>
      <c r="CH347" s="84"/>
      <c r="CI347" s="85">
        <f>(CH347*$E347*$F347*$G347*$L347*$CI$11)</f>
        <v>0</v>
      </c>
      <c r="CJ347" s="84"/>
      <c r="CK347" s="85">
        <f>(CJ347*$E347*$F347*$G347*$L347*$CK$11)</f>
        <v>0</v>
      </c>
      <c r="CL347" s="84">
        <v>60</v>
      </c>
      <c r="CM347" s="84">
        <f>(CL347*$E347*$F347*$G347*$L347*$CM$11)</f>
        <v>1330651.56</v>
      </c>
      <c r="CN347" s="84">
        <v>14</v>
      </c>
      <c r="CO347" s="84">
        <f>(CN347*$E347*$F347*$G347*$L347*$CO$11)</f>
        <v>310485.364</v>
      </c>
      <c r="CP347" s="84">
        <v>30</v>
      </c>
      <c r="CQ347" s="84">
        <f>(CP347*$E347*$F347*$G347*$L347*$CQ$11)</f>
        <v>665325.78</v>
      </c>
      <c r="CR347" s="84">
        <v>6</v>
      </c>
      <c r="CS347" s="84">
        <f>(CR347*$E347*$F347*$G347*$M347*$CS$11)</f>
        <v>159678.18719999999</v>
      </c>
      <c r="CT347" s="84"/>
      <c r="CU347" s="84">
        <f>(CT347*$E347*$F347*$G347*$M347*$CU$11)</f>
        <v>0</v>
      </c>
      <c r="CV347" s="84"/>
      <c r="CW347" s="84">
        <f>(CV347*$E347*$F347*$G347*$M347*$CW$11)</f>
        <v>0</v>
      </c>
      <c r="CX347" s="90"/>
      <c r="CY347" s="84">
        <f>(CX347*$E347*$F347*$G347*$M347*$CY$11)</f>
        <v>0</v>
      </c>
      <c r="CZ347" s="84"/>
      <c r="DA347" s="89"/>
      <c r="DB347" s="84"/>
      <c r="DC347" s="84">
        <f>(DB347*$E347*$F347*$G347*$M347*$DC$11)</f>
        <v>0</v>
      </c>
      <c r="DD347" s="91">
        <v>2</v>
      </c>
      <c r="DE347" s="84">
        <f>(DD347*$E347*$F347*$G347*$M347*$DE$11)</f>
        <v>53226.062399999995</v>
      </c>
      <c r="DF347" s="84">
        <v>3</v>
      </c>
      <c r="DG347" s="84">
        <f>(DF347*$E347*$F347*$G347*$M347*$DG$11)</f>
        <v>79839.093599999993</v>
      </c>
      <c r="DH347" s="84">
        <v>4</v>
      </c>
      <c r="DI347" s="84">
        <f>(DH347*$E347*$F347*$G347*$N347*$DI$11)</f>
        <v>141302.52280000001</v>
      </c>
      <c r="DJ347" s="84">
        <v>2</v>
      </c>
      <c r="DK347" s="92">
        <f>(DJ347*$E347*$F347*$G347*$O347*$DK$11)</f>
        <v>81423.20259999999</v>
      </c>
      <c r="DL347" s="89"/>
      <c r="DM347" s="89"/>
      <c r="DN347" s="85">
        <f t="shared" ref="DN347:DN365" si="1133">SUM(P347,R347,T347,V347,X347,Z347,AB347,AD347,AF347,AH347,AJ347,AL347,AR347,AV347,AX347,CB347,AN347,BB347,BD347,BF347,CP347,BH347,BJ347,AP347,BN347,AT347,CR347,BP347,CT347,BR347,BT347,BV347,CD347,BX347,BZ347,CF347,CH347,CJ347,CL347,CN347,CV347,CX347,BL347,AZ347,CZ347,DB347,DD347,DF347,DH347,DJ347,DL347)</f>
        <v>632</v>
      </c>
      <c r="DO347" s="85">
        <f t="shared" ref="DO347:DO365" si="1134">SUM(Q347,S347,U347,W347,Y347,AA347,AC347,AE347,AG347,AI347,AK347,AM347,AS347,AW347,AY347,CC347,AO347,BC347,BE347,BG347,CQ347,BI347,BK347,AQ347,BO347,AU347,CS347,BQ347,CU347,BS347,BU347,BW347,CE347,BY347,CA347,CG347,CI347,CK347,CM347,CO347,CW347,CY347,BM347,BA347,DA347,DC347,DE347,DG347,DI347,DK347,DM347)</f>
        <v>17212484.843479995</v>
      </c>
    </row>
    <row r="348" spans="1:119" ht="30" customHeight="1" x14ac:dyDescent="0.25">
      <c r="A348" s="73"/>
      <c r="B348" s="78">
        <v>304</v>
      </c>
      <c r="C348" s="79" t="s">
        <v>766</v>
      </c>
      <c r="D348" s="109" t="s">
        <v>767</v>
      </c>
      <c r="E348" s="74">
        <v>25969</v>
      </c>
      <c r="F348" s="81">
        <v>0.55000000000000004</v>
      </c>
      <c r="G348" s="76">
        <v>1</v>
      </c>
      <c r="H348" s="77"/>
      <c r="I348" s="77"/>
      <c r="J348" s="77"/>
      <c r="K348" s="51"/>
      <c r="L348" s="82">
        <v>1.4</v>
      </c>
      <c r="M348" s="82">
        <v>1.68</v>
      </c>
      <c r="N348" s="82">
        <v>2.23</v>
      </c>
      <c r="O348" s="83">
        <v>2.57</v>
      </c>
      <c r="P348" s="142">
        <v>26</v>
      </c>
      <c r="Q348" s="84">
        <f>(P348*$E348*$F348*$G348*$L348)</f>
        <v>519899.38</v>
      </c>
      <c r="R348" s="84">
        <v>30</v>
      </c>
      <c r="S348" s="89">
        <f>(R348*$E348*$F348*$G348*$L348)</f>
        <v>599883.9</v>
      </c>
      <c r="T348" s="84"/>
      <c r="U348" s="84">
        <f>(T348*$E348*$F348*$G348*$L348)</f>
        <v>0</v>
      </c>
      <c r="V348" s="84"/>
      <c r="W348" s="84">
        <f>(V348*$E348*$F348*$G348*$L348)</f>
        <v>0</v>
      </c>
      <c r="X348" s="84">
        <v>12</v>
      </c>
      <c r="Y348" s="84">
        <f>(X348*$E348*$F348*$G348*$L348)</f>
        <v>239953.56000000003</v>
      </c>
      <c r="Z348" s="84"/>
      <c r="AA348" s="84"/>
      <c r="AB348" s="84"/>
      <c r="AC348" s="84">
        <f>(AB348*$E348*$F348*$G348*$L348)</f>
        <v>0</v>
      </c>
      <c r="AD348" s="84"/>
      <c r="AE348" s="84"/>
      <c r="AF348" s="84">
        <v>2</v>
      </c>
      <c r="AG348" s="84">
        <f>(AF348*$E348*$F348*$G348*$L348)</f>
        <v>39992.26</v>
      </c>
      <c r="AH348" s="84"/>
      <c r="AI348" s="84"/>
      <c r="AJ348" s="84">
        <v>140</v>
      </c>
      <c r="AK348" s="84">
        <f>(AJ348*$E348*$F348*$G348*$L348)</f>
        <v>2799458.2</v>
      </c>
      <c r="AL348" s="84">
        <v>5</v>
      </c>
      <c r="AM348" s="84">
        <f>(AL348*$E348*$F348*$G348*$L348)</f>
        <v>99980.65</v>
      </c>
      <c r="AN348" s="84">
        <v>34</v>
      </c>
      <c r="AO348" s="84">
        <f>(AN348*$E348*$F348*$G348*$L348)</f>
        <v>679868.42</v>
      </c>
      <c r="AP348" s="84">
        <v>250</v>
      </c>
      <c r="AQ348" s="85">
        <f>(AP348*$E348*$F348*$G348*$M348)</f>
        <v>5998839.0000000009</v>
      </c>
      <c r="AR348" s="90">
        <v>35</v>
      </c>
      <c r="AS348" s="84">
        <f>(AR348*$E348*$F348*$G348*$M348)</f>
        <v>839837.46000000008</v>
      </c>
      <c r="AT348" s="84">
        <v>6</v>
      </c>
      <c r="AU348" s="89">
        <f>(AT348*$E348*$F348*$G348*$M348)</f>
        <v>143972.13600000003</v>
      </c>
      <c r="AV348" s="84"/>
      <c r="AW348" s="84">
        <f>(AV348*$E348*$F348*$G348*$L348*$AK$11)</f>
        <v>0</v>
      </c>
      <c r="AX348" s="84"/>
      <c r="AY348" s="84">
        <f>(AX348*$E348*$F348*$G348*$L348*AY$11)</f>
        <v>0</v>
      </c>
      <c r="AZ348" s="84"/>
      <c r="BA348" s="84">
        <f>(AZ348*$E348*$F348*$G348*$L348*BA$11)</f>
        <v>0</v>
      </c>
      <c r="BB348" s="84"/>
      <c r="BC348" s="84">
        <f>(BB348*$E348*$F348*$G348*$L348)</f>
        <v>0</v>
      </c>
      <c r="BD348" s="84"/>
      <c r="BE348" s="84">
        <f t="shared" ref="BE348" si="1135">(BD348*$E348*$F348*$G348*$L348)</f>
        <v>0</v>
      </c>
      <c r="BF348" s="84"/>
      <c r="BG348" s="84"/>
      <c r="BH348" s="84">
        <v>11</v>
      </c>
      <c r="BI348" s="84">
        <f>(BH348*$E348*$F348*$G348*$L348)</f>
        <v>219957.43</v>
      </c>
      <c r="BJ348" s="84"/>
      <c r="BK348" s="84">
        <f>(BJ348*$E348*$F348*$G348*$M348)</f>
        <v>0</v>
      </c>
      <c r="BL348" s="84"/>
      <c r="BM348" s="84">
        <f>(BL348*$E348*$F348*$G348*$M348)</f>
        <v>0</v>
      </c>
      <c r="BN348" s="84"/>
      <c r="BO348" s="84">
        <f>(BN348*$E348*$F348*$G348*$M348)</f>
        <v>0</v>
      </c>
      <c r="BP348" s="84">
        <v>30</v>
      </c>
      <c r="BQ348" s="84">
        <f>(BP348*$E348*$F348*$G348*$M348)</f>
        <v>719860.68</v>
      </c>
      <c r="BR348" s="84">
        <v>32</v>
      </c>
      <c r="BS348" s="84">
        <f>(BR348*$E348*$F348*$G348*$M348)</f>
        <v>767851.39199999999</v>
      </c>
      <c r="BT348" s="84">
        <v>20</v>
      </c>
      <c r="BU348" s="84">
        <f>(BT348*$E348*$F348*$G348*$M348)</f>
        <v>479907.12</v>
      </c>
      <c r="BV348" s="84">
        <v>7</v>
      </c>
      <c r="BW348" s="89">
        <f>(BV348*$E348*$F348*$G348*$M348)</f>
        <v>167967.492</v>
      </c>
      <c r="BX348" s="84"/>
      <c r="BY348" s="84">
        <f>(BX348*$E348*$F348*$G348*$L348)</f>
        <v>0</v>
      </c>
      <c r="BZ348" s="84"/>
      <c r="CA348" s="85">
        <f>(BZ348*$E348*$F348*$G348*$L348)</f>
        <v>0</v>
      </c>
      <c r="CB348" s="84"/>
      <c r="CC348" s="84">
        <f>(CB348*$E348*$F348*$G348*$L348)</f>
        <v>0</v>
      </c>
      <c r="CD348" s="84">
        <v>20</v>
      </c>
      <c r="CE348" s="84">
        <f>(CD348*$E348*$F348*$G348*$M348)</f>
        <v>479907.12</v>
      </c>
      <c r="CF348" s="84"/>
      <c r="CG348" s="84"/>
      <c r="CH348" s="84"/>
      <c r="CI348" s="84">
        <f>(CH348*$E348*$F348*$G348*$L348)</f>
        <v>0</v>
      </c>
      <c r="CJ348" s="84"/>
      <c r="CK348" s="84">
        <f>(CJ348*$E348*$F348*$G348*$L348)</f>
        <v>0</v>
      </c>
      <c r="CL348" s="84">
        <v>10</v>
      </c>
      <c r="CM348" s="84">
        <f>(CL348*$E348*$F348*$G348*$L348)</f>
        <v>199961.3</v>
      </c>
      <c r="CN348" s="84">
        <v>4</v>
      </c>
      <c r="CO348" s="84">
        <f>(CN348*$E348*$F348*$G348*$L348)</f>
        <v>79984.52</v>
      </c>
      <c r="CP348" s="84">
        <v>21</v>
      </c>
      <c r="CQ348" s="84">
        <f>(CP348*$E348*$F348*$G348*$L348)</f>
        <v>419918.73</v>
      </c>
      <c r="CR348" s="84">
        <v>39</v>
      </c>
      <c r="CS348" s="84">
        <f>(CR348*$E348*$F348*$G348*$M348)</f>
        <v>935818.88400000008</v>
      </c>
      <c r="CT348" s="84">
        <v>80</v>
      </c>
      <c r="CU348" s="84">
        <f>(CT348*$E348*$F348*$G348*$M348)</f>
        <v>1919628.48</v>
      </c>
      <c r="CV348" s="84"/>
      <c r="CW348" s="84">
        <f>(CV348*$E348*$F348*$G348*$M348)</f>
        <v>0</v>
      </c>
      <c r="CX348" s="90">
        <v>6</v>
      </c>
      <c r="CY348" s="84">
        <f>(CX348*$E348*$F348*$G348*$M348)</f>
        <v>143972.13600000003</v>
      </c>
      <c r="CZ348" s="84"/>
      <c r="DA348" s="89">
        <f>(CZ348*$E348*$F348*$G348*$M348)</f>
        <v>0</v>
      </c>
      <c r="DB348" s="84"/>
      <c r="DC348" s="84"/>
      <c r="DD348" s="91">
        <v>3</v>
      </c>
      <c r="DE348" s="84">
        <f>(DD348*$E348*$F348*$G348*$M348)</f>
        <v>71986.068000000014</v>
      </c>
      <c r="DF348" s="84">
        <v>8</v>
      </c>
      <c r="DG348" s="84">
        <f>(DF348*$E348*$F348*$G348*$M348)</f>
        <v>191962.848</v>
      </c>
      <c r="DH348" s="84">
        <v>5</v>
      </c>
      <c r="DI348" s="84">
        <f>(DH348*$E348*$F348*$G348*$N348)</f>
        <v>159254.89249999999</v>
      </c>
      <c r="DJ348" s="84">
        <v>2</v>
      </c>
      <c r="DK348" s="89">
        <f>(DJ348*$E348*$F348*$G348*$O348)</f>
        <v>73414.362999999998</v>
      </c>
      <c r="DL348" s="89"/>
      <c r="DM348" s="89"/>
      <c r="DN348" s="85">
        <f t="shared" si="1133"/>
        <v>838</v>
      </c>
      <c r="DO348" s="85">
        <f t="shared" si="1134"/>
        <v>18993038.421500005</v>
      </c>
    </row>
    <row r="349" spans="1:119" ht="30" customHeight="1" x14ac:dyDescent="0.25">
      <c r="A349" s="73"/>
      <c r="B349" s="78">
        <v>305</v>
      </c>
      <c r="C349" s="79" t="s">
        <v>768</v>
      </c>
      <c r="D349" s="109" t="s">
        <v>769</v>
      </c>
      <c r="E349" s="74">
        <v>25969</v>
      </c>
      <c r="F349" s="81">
        <v>0.71</v>
      </c>
      <c r="G349" s="76">
        <v>1</v>
      </c>
      <c r="H349" s="77"/>
      <c r="I349" s="77"/>
      <c r="J349" s="77"/>
      <c r="K349" s="51"/>
      <c r="L349" s="82">
        <v>1.4</v>
      </c>
      <c r="M349" s="82">
        <v>1.68</v>
      </c>
      <c r="N349" s="82">
        <v>2.23</v>
      </c>
      <c r="O349" s="83">
        <v>2.57</v>
      </c>
      <c r="P349" s="142">
        <v>154</v>
      </c>
      <c r="Q349" s="84">
        <f t="shared" ref="Q349:Q354" si="1136">(P349*$E349*$F349*$G349*$L349*$Q$11)</f>
        <v>4372753.7083999999</v>
      </c>
      <c r="R349" s="84">
        <v>110</v>
      </c>
      <c r="S349" s="84">
        <f t="shared" ref="S349:S354" si="1137">(R349*$E349*$F349*$G349*$L349*$S$11)</f>
        <v>3123395.5059999996</v>
      </c>
      <c r="T349" s="84">
        <v>70</v>
      </c>
      <c r="U349" s="84">
        <f t="shared" ref="U349:U354" si="1138">(T349*$E349*$F349*$G349*$L349*$U$11)</f>
        <v>2258653.7749999999</v>
      </c>
      <c r="V349" s="84">
        <v>1</v>
      </c>
      <c r="W349" s="85">
        <f t="shared" ref="W349:W354" si="1139">(V349*$E349*$F349*$G349*$L349*$W$11)</f>
        <v>32266.482499999991</v>
      </c>
      <c r="X349" s="84">
        <v>13</v>
      </c>
      <c r="Y349" s="84">
        <f t="shared" ref="Y349:Y354" si="1140">(X349*$E349*$F349*$G349*$L349*$Y$11)</f>
        <v>469799.98519999988</v>
      </c>
      <c r="Z349" s="84"/>
      <c r="AA349" s="84"/>
      <c r="AB349" s="84"/>
      <c r="AC349" s="84">
        <f t="shared" ref="AC349:AC354" si="1141">(AB349*$E349*$F349*$G349*$L349*$AC$11)</f>
        <v>0</v>
      </c>
      <c r="AD349" s="84"/>
      <c r="AE349" s="84"/>
      <c r="AF349" s="84">
        <v>10</v>
      </c>
      <c r="AG349" s="84">
        <f t="shared" ref="AG349:AG354" si="1142">(AF349*$E349*$F349*$G349*$L349*$AG$11)</f>
        <v>283945.04600000003</v>
      </c>
      <c r="AH349" s="84"/>
      <c r="AI349" s="84"/>
      <c r="AJ349" s="84">
        <f>250+245</f>
        <v>495</v>
      </c>
      <c r="AK349" s="84">
        <f t="shared" ref="AK349:AK354" si="1143">(AJ349*$E349*$F349*$G349*$L349*$AK$11)</f>
        <v>14055279.776999999</v>
      </c>
      <c r="AL349" s="84">
        <v>100</v>
      </c>
      <c r="AM349" s="85">
        <f t="shared" ref="AM349:AM354" si="1144">(AL349*$E349*$F349*$G349*$L349*$AM$11)</f>
        <v>2839450.46</v>
      </c>
      <c r="AN349" s="84">
        <v>81</v>
      </c>
      <c r="AO349" s="84">
        <f t="shared" ref="AO349:AO354" si="1145">(AN349*$E349*$F349*$G349*$L349*$AO$11)</f>
        <v>2299954.8725999999</v>
      </c>
      <c r="AP349" s="84">
        <v>350</v>
      </c>
      <c r="AQ349" s="84">
        <f t="shared" ref="AQ349:AQ354" si="1146">(AP349*$E349*$F349*$G349*$M349*$AQ$11)</f>
        <v>11925691.932</v>
      </c>
      <c r="AR349" s="90">
        <v>19</v>
      </c>
      <c r="AS349" s="84">
        <f t="shared" ref="AS349:AS354" si="1147">(AR349*$E349*$F349*$G349*$M349*$AS$11)</f>
        <v>823956.89711999986</v>
      </c>
      <c r="AT349" s="84">
        <v>14</v>
      </c>
      <c r="AU349" s="89">
        <f t="shared" ref="AU349:AU354" si="1148">(AT349*$E349*$F349*$G349*$M349*$AU$11)</f>
        <v>477027.67728</v>
      </c>
      <c r="AV349" s="84"/>
      <c r="AW349" s="84">
        <f t="shared" ref="AW349:AW354" si="1149">(AV349*$E349*$F349*$G349*$L349*$AW$11)</f>
        <v>0</v>
      </c>
      <c r="AX349" s="84"/>
      <c r="AY349" s="84">
        <f t="shared" ref="AY349:AY354" si="1150">(AX349*$E349*$F349*$G349*$L349*$AY$11)</f>
        <v>0</v>
      </c>
      <c r="AZ349" s="84"/>
      <c r="BA349" s="84">
        <f t="shared" ref="BA349:BA354" si="1151">(AZ349*$E349*$F349*$G349*$L349*$BA$11)</f>
        <v>0</v>
      </c>
      <c r="BB349" s="84"/>
      <c r="BC349" s="84">
        <f t="shared" ref="BC349:BC354" si="1152">(BB349*$E349*$F349*$G349*$L349*$BC$11)</f>
        <v>0</v>
      </c>
      <c r="BD349" s="84"/>
      <c r="BE349" s="85">
        <f t="shared" ref="BE349:BE354" si="1153">(BD349*$E349*$F349*$G349*$L349*$BE$11)</f>
        <v>0</v>
      </c>
      <c r="BF349" s="84"/>
      <c r="BG349" s="85">
        <f t="shared" ref="BG349:BG354" si="1154">(BF349*$E349*$F349*$G349*$L349*$BG$11)</f>
        <v>0</v>
      </c>
      <c r="BH349" s="84">
        <v>50</v>
      </c>
      <c r="BI349" s="84">
        <f t="shared" ref="BI349:BI354" si="1155">(BH349*$E349*$F349*$G349*$L349*$BI$11)</f>
        <v>1548791.1599999997</v>
      </c>
      <c r="BJ349" s="84">
        <v>100</v>
      </c>
      <c r="BK349" s="84">
        <f t="shared" ref="BK349:BK354" si="1156">(BJ349*$E349*$F349*$G349*$M349*$BK$11)</f>
        <v>3407340.5520000001</v>
      </c>
      <c r="BL349" s="84"/>
      <c r="BM349" s="84">
        <f t="shared" ref="BM349:BM354" si="1157">(BL349*$E349*$F349*$G349*$M349*$BM$11)</f>
        <v>0</v>
      </c>
      <c r="BN349" s="84"/>
      <c r="BO349" s="85">
        <f t="shared" ref="BO349:BO354" si="1158">(BN349*$E349*$F349*$G349*$M349*$BO$11)</f>
        <v>0</v>
      </c>
      <c r="BP349" s="84">
        <v>23</v>
      </c>
      <c r="BQ349" s="84">
        <f t="shared" ref="BQ349:BQ354" si="1159">(BP349*$E349*$F349*$G349*$M349*$BQ$11)</f>
        <v>712443.93359999987</v>
      </c>
      <c r="BR349" s="84"/>
      <c r="BS349" s="84">
        <f t="shared" ref="BS349:BS354" si="1160">(BR349*$E349*$F349*$G349*$M349*$BS$11)</f>
        <v>0</v>
      </c>
      <c r="BT349" s="84">
        <v>30</v>
      </c>
      <c r="BU349" s="85">
        <f t="shared" ref="BU349:BU354" si="1161">(BT349*$E349*$F349*$G349*$M349*$BU$11)</f>
        <v>1115129.6351999999</v>
      </c>
      <c r="BV349" s="84">
        <v>60</v>
      </c>
      <c r="BW349" s="89">
        <f t="shared" ref="BW349:BW354" si="1162">(BV349*$E349*$F349*$G349*$M349*$BW$11)</f>
        <v>2230259.2703999998</v>
      </c>
      <c r="BX349" s="84"/>
      <c r="BY349" s="84">
        <f t="shared" ref="BY349:BY354" si="1163">(BX349*$E349*$F349*$G349*$L349*$BY$11)</f>
        <v>0</v>
      </c>
      <c r="BZ349" s="84"/>
      <c r="CA349" s="84">
        <f t="shared" ref="CA349:CA354" si="1164">(BZ349*$E349*$F349*$G349*$L349*$CA$11)</f>
        <v>0</v>
      </c>
      <c r="CB349" s="84"/>
      <c r="CC349" s="84">
        <f t="shared" ref="CC349:CC354" si="1165">(CB349*$E349*$F349*$G349*$L349*$CC$11)</f>
        <v>0</v>
      </c>
      <c r="CD349" s="84">
        <v>15</v>
      </c>
      <c r="CE349" s="84">
        <f t="shared" ref="CE349:CE354" si="1166">(CD349*$E349*$F349*$G349*$M349*$CE$11)</f>
        <v>464637.34799999994</v>
      </c>
      <c r="CF349" s="84"/>
      <c r="CG349" s="84"/>
      <c r="CH349" s="84"/>
      <c r="CI349" s="85">
        <f t="shared" ref="CI349:CI354" si="1167">(CH349*$E349*$F349*$G349*$L349*$CI$11)</f>
        <v>0</v>
      </c>
      <c r="CJ349" s="84">
        <v>63</v>
      </c>
      <c r="CK349" s="85">
        <f t="shared" ref="CK349:CK354" si="1168">(CJ349*$E349*$F349*$G349*$L349*$CK$11)</f>
        <v>1300984.5743999998</v>
      </c>
      <c r="CL349" s="84">
        <v>95</v>
      </c>
      <c r="CM349" s="84">
        <f t="shared" ref="CM349:CM354" si="1169">(CL349*$E349*$F349*$G349*$L349*$CM$11)</f>
        <v>2452252.6699999995</v>
      </c>
      <c r="CN349" s="84">
        <v>52</v>
      </c>
      <c r="CO349" s="84">
        <f t="shared" ref="CO349:CO354" si="1170">(CN349*$E349*$F349*$G349*$L349*$CO$11)</f>
        <v>1342285.6719999998</v>
      </c>
      <c r="CP349" s="84">
        <v>60</v>
      </c>
      <c r="CQ349" s="84">
        <f t="shared" ref="CQ349:CQ354" si="1171">(CP349*$E349*$F349*$G349*$L349*$CQ$11)</f>
        <v>1548791.1599999997</v>
      </c>
      <c r="CR349" s="84">
        <v>163</v>
      </c>
      <c r="CS349" s="84">
        <f t="shared" ref="CS349:CS354" si="1172">(CR349*$E349*$F349*$G349*$M349*$CS$11)</f>
        <v>5049059.1815999988</v>
      </c>
      <c r="CT349" s="84">
        <v>80</v>
      </c>
      <c r="CU349" s="84">
        <f t="shared" ref="CU349:CU354" si="1173">(CT349*$E349*$F349*$G349*$M349*$CU$11)</f>
        <v>2478065.8559999997</v>
      </c>
      <c r="CV349" s="84"/>
      <c r="CW349" s="84">
        <f t="shared" ref="CW349:CW354" si="1174">(CV349*$E349*$F349*$G349*$M349*$CW$11)</f>
        <v>0</v>
      </c>
      <c r="CX349" s="90">
        <v>26</v>
      </c>
      <c r="CY349" s="84">
        <f t="shared" ref="CY349:CY354" si="1175">(CX349*$E349*$F349*$G349*$M349*$CY$11)</f>
        <v>724834.26287999994</v>
      </c>
      <c r="CZ349" s="84"/>
      <c r="DA349" s="89"/>
      <c r="DB349" s="84"/>
      <c r="DC349" s="84">
        <f t="shared" ref="DC349:DC354" si="1176">(DB349*$E349*$F349*$G349*$M349*$DC$11)</f>
        <v>0</v>
      </c>
      <c r="DD349" s="91">
        <v>2</v>
      </c>
      <c r="DE349" s="84">
        <f t="shared" ref="DE349:DE354" si="1177">(DD349*$E349*$F349*$G349*$M349*$DE$11)</f>
        <v>61951.646399999991</v>
      </c>
      <c r="DF349" s="84">
        <v>19</v>
      </c>
      <c r="DG349" s="84">
        <f t="shared" ref="DG349:DG354" si="1178">(DF349*$E349*$F349*$G349*$M349*$DG$11)</f>
        <v>588540.64079999994</v>
      </c>
      <c r="DH349" s="84"/>
      <c r="DI349" s="84">
        <f t="shared" ref="DI349:DI354" si="1179">(DH349*$E349*$F349*$G349*$N349*$DI$11)</f>
        <v>0</v>
      </c>
      <c r="DJ349" s="84">
        <v>15</v>
      </c>
      <c r="DK349" s="92">
        <f t="shared" ref="DK349:DK354" si="1180">(DJ349*$E349*$F349*$G349*$O349*$DK$11)</f>
        <v>710784.51449999993</v>
      </c>
      <c r="DL349" s="89"/>
      <c r="DM349" s="89"/>
      <c r="DN349" s="85">
        <f t="shared" si="1133"/>
        <v>2270</v>
      </c>
      <c r="DO349" s="85">
        <f t="shared" si="1134"/>
        <v>68698328.196879998</v>
      </c>
    </row>
    <row r="350" spans="1:119" ht="30" customHeight="1" x14ac:dyDescent="0.25">
      <c r="A350" s="73"/>
      <c r="B350" s="78">
        <v>306</v>
      </c>
      <c r="C350" s="79" t="s">
        <v>770</v>
      </c>
      <c r="D350" s="109" t="s">
        <v>771</v>
      </c>
      <c r="E350" s="74">
        <v>25969</v>
      </c>
      <c r="F350" s="81">
        <v>1.38</v>
      </c>
      <c r="G350" s="76">
        <v>1</v>
      </c>
      <c r="H350" s="77"/>
      <c r="I350" s="77"/>
      <c r="J350" s="77"/>
      <c r="K350" s="51"/>
      <c r="L350" s="82">
        <v>1.4</v>
      </c>
      <c r="M350" s="82">
        <v>1.68</v>
      </c>
      <c r="N350" s="82">
        <v>2.23</v>
      </c>
      <c r="O350" s="83">
        <v>2.57</v>
      </c>
      <c r="P350" s="142">
        <v>13</v>
      </c>
      <c r="Q350" s="84">
        <f t="shared" si="1136"/>
        <v>717461.14439999999</v>
      </c>
      <c r="R350" s="84"/>
      <c r="S350" s="84">
        <f t="shared" si="1137"/>
        <v>0</v>
      </c>
      <c r="T350" s="84">
        <v>7</v>
      </c>
      <c r="U350" s="84">
        <f t="shared" si="1138"/>
        <v>439005.94499999995</v>
      </c>
      <c r="V350" s="84"/>
      <c r="W350" s="85">
        <f t="shared" si="1139"/>
        <v>0</v>
      </c>
      <c r="X350" s="84"/>
      <c r="Y350" s="84">
        <f t="shared" si="1140"/>
        <v>0</v>
      </c>
      <c r="Z350" s="84"/>
      <c r="AA350" s="84"/>
      <c r="AB350" s="84"/>
      <c r="AC350" s="84">
        <f t="shared" si="1141"/>
        <v>0</v>
      </c>
      <c r="AD350" s="84"/>
      <c r="AE350" s="84"/>
      <c r="AF350" s="84">
        <v>2</v>
      </c>
      <c r="AG350" s="84">
        <f t="shared" si="1142"/>
        <v>110378.63759999997</v>
      </c>
      <c r="AH350" s="84"/>
      <c r="AI350" s="84"/>
      <c r="AJ350" s="84">
        <v>10</v>
      </c>
      <c r="AK350" s="84">
        <f t="shared" si="1143"/>
        <v>551893.18799999997</v>
      </c>
      <c r="AL350" s="84"/>
      <c r="AM350" s="85">
        <f t="shared" si="1144"/>
        <v>0</v>
      </c>
      <c r="AN350" s="84"/>
      <c r="AO350" s="84">
        <f t="shared" si="1145"/>
        <v>0</v>
      </c>
      <c r="AP350" s="84">
        <v>12</v>
      </c>
      <c r="AQ350" s="84">
        <f t="shared" si="1146"/>
        <v>794726.19071999996</v>
      </c>
      <c r="AR350" s="88">
        <v>1</v>
      </c>
      <c r="AS350" s="84">
        <f t="shared" si="1147"/>
        <v>84289.141439999978</v>
      </c>
      <c r="AT350" s="84"/>
      <c r="AU350" s="89">
        <f t="shared" si="1148"/>
        <v>0</v>
      </c>
      <c r="AV350" s="84"/>
      <c r="AW350" s="84">
        <f t="shared" si="1149"/>
        <v>0</v>
      </c>
      <c r="AX350" s="84">
        <v>0</v>
      </c>
      <c r="AY350" s="84">
        <f t="shared" si="1150"/>
        <v>0</v>
      </c>
      <c r="AZ350" s="84"/>
      <c r="BA350" s="84">
        <f t="shared" si="1151"/>
        <v>0</v>
      </c>
      <c r="BB350" s="84"/>
      <c r="BC350" s="84">
        <f t="shared" si="1152"/>
        <v>0</v>
      </c>
      <c r="BD350" s="84"/>
      <c r="BE350" s="85">
        <f t="shared" si="1153"/>
        <v>0</v>
      </c>
      <c r="BF350" s="84"/>
      <c r="BG350" s="85">
        <f t="shared" si="1154"/>
        <v>0</v>
      </c>
      <c r="BH350" s="84"/>
      <c r="BI350" s="84">
        <f t="shared" si="1155"/>
        <v>0</v>
      </c>
      <c r="BJ350" s="84"/>
      <c r="BK350" s="84">
        <f t="shared" si="1156"/>
        <v>0</v>
      </c>
      <c r="BL350" s="84"/>
      <c r="BM350" s="84">
        <f t="shared" si="1157"/>
        <v>0</v>
      </c>
      <c r="BN350" s="84"/>
      <c r="BO350" s="85">
        <f t="shared" si="1158"/>
        <v>0</v>
      </c>
      <c r="BP350" s="84"/>
      <c r="BQ350" s="84">
        <f t="shared" si="1159"/>
        <v>0</v>
      </c>
      <c r="BR350" s="84"/>
      <c r="BS350" s="84">
        <f t="shared" si="1160"/>
        <v>0</v>
      </c>
      <c r="BT350" s="84"/>
      <c r="BU350" s="85">
        <f t="shared" si="1161"/>
        <v>0</v>
      </c>
      <c r="BV350" s="84"/>
      <c r="BW350" s="89">
        <f t="shared" si="1162"/>
        <v>0</v>
      </c>
      <c r="BX350" s="84"/>
      <c r="BY350" s="84">
        <f t="shared" si="1163"/>
        <v>0</v>
      </c>
      <c r="BZ350" s="84"/>
      <c r="CA350" s="84">
        <f t="shared" si="1164"/>
        <v>0</v>
      </c>
      <c r="CB350" s="84"/>
      <c r="CC350" s="84">
        <f t="shared" si="1165"/>
        <v>0</v>
      </c>
      <c r="CD350" s="84"/>
      <c r="CE350" s="84">
        <f t="shared" si="1166"/>
        <v>0</v>
      </c>
      <c r="CF350" s="84"/>
      <c r="CG350" s="84"/>
      <c r="CH350" s="84"/>
      <c r="CI350" s="85">
        <f t="shared" si="1167"/>
        <v>0</v>
      </c>
      <c r="CJ350" s="84"/>
      <c r="CK350" s="85">
        <f t="shared" si="1168"/>
        <v>0</v>
      </c>
      <c r="CL350" s="84"/>
      <c r="CM350" s="84">
        <f t="shared" si="1169"/>
        <v>0</v>
      </c>
      <c r="CN350" s="84"/>
      <c r="CO350" s="84">
        <f t="shared" si="1170"/>
        <v>0</v>
      </c>
      <c r="CP350" s="84"/>
      <c r="CQ350" s="84">
        <f t="shared" si="1171"/>
        <v>0</v>
      </c>
      <c r="CR350" s="84"/>
      <c r="CS350" s="84">
        <f t="shared" si="1172"/>
        <v>0</v>
      </c>
      <c r="CT350" s="84"/>
      <c r="CU350" s="84">
        <f t="shared" si="1173"/>
        <v>0</v>
      </c>
      <c r="CV350" s="84"/>
      <c r="CW350" s="84">
        <f t="shared" si="1174"/>
        <v>0</v>
      </c>
      <c r="CX350" s="90"/>
      <c r="CY350" s="84">
        <f t="shared" si="1175"/>
        <v>0</v>
      </c>
      <c r="CZ350" s="84"/>
      <c r="DA350" s="89"/>
      <c r="DB350" s="84"/>
      <c r="DC350" s="84">
        <f t="shared" si="1176"/>
        <v>0</v>
      </c>
      <c r="DD350" s="91"/>
      <c r="DE350" s="84">
        <f t="shared" si="1177"/>
        <v>0</v>
      </c>
      <c r="DF350" s="84"/>
      <c r="DG350" s="84">
        <f t="shared" si="1178"/>
        <v>0</v>
      </c>
      <c r="DH350" s="84"/>
      <c r="DI350" s="84">
        <f t="shared" si="1179"/>
        <v>0</v>
      </c>
      <c r="DJ350" s="84"/>
      <c r="DK350" s="92">
        <f t="shared" si="1180"/>
        <v>0</v>
      </c>
      <c r="DL350" s="89"/>
      <c r="DM350" s="89"/>
      <c r="DN350" s="85">
        <f t="shared" si="1133"/>
        <v>45</v>
      </c>
      <c r="DO350" s="85">
        <f t="shared" si="1134"/>
        <v>2697754.2471599998</v>
      </c>
    </row>
    <row r="351" spans="1:119" ht="30" customHeight="1" x14ac:dyDescent="0.25">
      <c r="A351" s="73"/>
      <c r="B351" s="78">
        <v>307</v>
      </c>
      <c r="C351" s="79" t="s">
        <v>772</v>
      </c>
      <c r="D351" s="109" t="s">
        <v>773</v>
      </c>
      <c r="E351" s="74">
        <v>25969</v>
      </c>
      <c r="F351" s="81">
        <v>2.41</v>
      </c>
      <c r="G351" s="141">
        <v>0.9</v>
      </c>
      <c r="H351" s="140"/>
      <c r="I351" s="140"/>
      <c r="J351" s="140"/>
      <c r="K351" s="51"/>
      <c r="L351" s="82">
        <v>1.4</v>
      </c>
      <c r="M351" s="82">
        <v>1.68</v>
      </c>
      <c r="N351" s="82">
        <v>2.23</v>
      </c>
      <c r="O351" s="83">
        <v>2.57</v>
      </c>
      <c r="P351" s="142">
        <v>49</v>
      </c>
      <c r="Q351" s="84">
        <f t="shared" si="1136"/>
        <v>4250417.3850599993</v>
      </c>
      <c r="R351" s="84">
        <v>186</v>
      </c>
      <c r="S351" s="84">
        <f t="shared" si="1137"/>
        <v>16134237.420840004</v>
      </c>
      <c r="T351" s="84">
        <v>40</v>
      </c>
      <c r="U351" s="84">
        <f t="shared" si="1138"/>
        <v>3942873.27</v>
      </c>
      <c r="V351" s="84"/>
      <c r="W351" s="85">
        <f t="shared" si="1139"/>
        <v>0</v>
      </c>
      <c r="X351" s="84">
        <v>1</v>
      </c>
      <c r="Y351" s="84">
        <f t="shared" si="1140"/>
        <v>110400.45155999997</v>
      </c>
      <c r="Z351" s="84"/>
      <c r="AA351" s="84"/>
      <c r="AB351" s="84"/>
      <c r="AC351" s="84">
        <f t="shared" si="1141"/>
        <v>0</v>
      </c>
      <c r="AD351" s="84"/>
      <c r="AE351" s="84"/>
      <c r="AF351" s="84"/>
      <c r="AG351" s="84">
        <f t="shared" si="1142"/>
        <v>0</v>
      </c>
      <c r="AH351" s="84"/>
      <c r="AI351" s="84"/>
      <c r="AJ351" s="84">
        <v>1</v>
      </c>
      <c r="AK351" s="84">
        <f t="shared" si="1143"/>
        <v>86743.211939999994</v>
      </c>
      <c r="AL351" s="84"/>
      <c r="AM351" s="85">
        <f t="shared" si="1144"/>
        <v>0</v>
      </c>
      <c r="AN351" s="84"/>
      <c r="AO351" s="84">
        <f t="shared" si="1145"/>
        <v>0</v>
      </c>
      <c r="AP351" s="84">
        <v>9</v>
      </c>
      <c r="AQ351" s="84">
        <f t="shared" si="1146"/>
        <v>936826.688952</v>
      </c>
      <c r="AR351" s="90"/>
      <c r="AS351" s="84">
        <f t="shared" si="1147"/>
        <v>0</v>
      </c>
      <c r="AT351" s="84"/>
      <c r="AU351" s="89">
        <f t="shared" si="1148"/>
        <v>0</v>
      </c>
      <c r="AV351" s="84"/>
      <c r="AW351" s="84">
        <f t="shared" si="1149"/>
        <v>0</v>
      </c>
      <c r="AX351" s="84"/>
      <c r="AY351" s="84">
        <f t="shared" si="1150"/>
        <v>0</v>
      </c>
      <c r="AZ351" s="84"/>
      <c r="BA351" s="84">
        <f t="shared" si="1151"/>
        <v>0</v>
      </c>
      <c r="BB351" s="84"/>
      <c r="BC351" s="84">
        <f t="shared" si="1152"/>
        <v>0</v>
      </c>
      <c r="BD351" s="84"/>
      <c r="BE351" s="85">
        <f t="shared" si="1153"/>
        <v>0</v>
      </c>
      <c r="BF351" s="84"/>
      <c r="BG351" s="85">
        <f t="shared" si="1154"/>
        <v>0</v>
      </c>
      <c r="BH351" s="84"/>
      <c r="BI351" s="84">
        <f t="shared" si="1155"/>
        <v>0</v>
      </c>
      <c r="BJ351" s="84">
        <v>1</v>
      </c>
      <c r="BK351" s="84">
        <f t="shared" si="1156"/>
        <v>104091.85432800002</v>
      </c>
      <c r="BL351" s="84"/>
      <c r="BM351" s="84">
        <f t="shared" si="1157"/>
        <v>0</v>
      </c>
      <c r="BN351" s="84"/>
      <c r="BO351" s="85">
        <f t="shared" si="1158"/>
        <v>0</v>
      </c>
      <c r="BP351" s="84"/>
      <c r="BQ351" s="84">
        <f t="shared" si="1159"/>
        <v>0</v>
      </c>
      <c r="BR351" s="84"/>
      <c r="BS351" s="84">
        <f t="shared" si="1160"/>
        <v>0</v>
      </c>
      <c r="BT351" s="84"/>
      <c r="BU351" s="85">
        <f t="shared" si="1161"/>
        <v>0</v>
      </c>
      <c r="BV351" s="84">
        <v>3</v>
      </c>
      <c r="BW351" s="89">
        <f t="shared" si="1162"/>
        <v>340664.250528</v>
      </c>
      <c r="BX351" s="84"/>
      <c r="BY351" s="84">
        <f t="shared" si="1163"/>
        <v>0</v>
      </c>
      <c r="BZ351" s="84"/>
      <c r="CA351" s="84">
        <f t="shared" si="1164"/>
        <v>0</v>
      </c>
      <c r="CB351" s="84">
        <v>6</v>
      </c>
      <c r="CC351" s="84">
        <f t="shared" si="1165"/>
        <v>473144.79240000003</v>
      </c>
      <c r="CD351" s="84">
        <v>3</v>
      </c>
      <c r="CE351" s="84">
        <f t="shared" si="1166"/>
        <v>283886.87544000003</v>
      </c>
      <c r="CF351" s="84"/>
      <c r="CG351" s="84"/>
      <c r="CH351" s="84"/>
      <c r="CI351" s="85">
        <f t="shared" si="1167"/>
        <v>0</v>
      </c>
      <c r="CJ351" s="84"/>
      <c r="CK351" s="85">
        <f t="shared" si="1168"/>
        <v>0</v>
      </c>
      <c r="CL351" s="84"/>
      <c r="CM351" s="84">
        <f t="shared" si="1169"/>
        <v>0</v>
      </c>
      <c r="CN351" s="84"/>
      <c r="CO351" s="84">
        <f t="shared" si="1170"/>
        <v>0</v>
      </c>
      <c r="CP351" s="84"/>
      <c r="CQ351" s="84">
        <f t="shared" si="1171"/>
        <v>0</v>
      </c>
      <c r="CR351" s="84">
        <v>6</v>
      </c>
      <c r="CS351" s="84">
        <f t="shared" si="1172"/>
        <v>567773.75088000007</v>
      </c>
      <c r="CT351" s="84"/>
      <c r="CU351" s="84">
        <f t="shared" si="1173"/>
        <v>0</v>
      </c>
      <c r="CV351" s="84"/>
      <c r="CW351" s="84">
        <f t="shared" si="1174"/>
        <v>0</v>
      </c>
      <c r="CX351" s="90"/>
      <c r="CY351" s="84">
        <f t="shared" si="1175"/>
        <v>0</v>
      </c>
      <c r="CZ351" s="84"/>
      <c r="DA351" s="89"/>
      <c r="DB351" s="84"/>
      <c r="DC351" s="84">
        <f t="shared" si="1176"/>
        <v>0</v>
      </c>
      <c r="DD351" s="91"/>
      <c r="DE351" s="84">
        <f t="shared" si="1177"/>
        <v>0</v>
      </c>
      <c r="DF351" s="84"/>
      <c r="DG351" s="84">
        <f t="shared" si="1178"/>
        <v>0</v>
      </c>
      <c r="DH351" s="84"/>
      <c r="DI351" s="84">
        <f t="shared" si="1179"/>
        <v>0</v>
      </c>
      <c r="DJ351" s="84"/>
      <c r="DK351" s="92">
        <f t="shared" si="1180"/>
        <v>0</v>
      </c>
      <c r="DL351" s="89"/>
      <c r="DM351" s="89"/>
      <c r="DN351" s="85">
        <f t="shared" si="1133"/>
        <v>305</v>
      </c>
      <c r="DO351" s="85">
        <f t="shared" si="1134"/>
        <v>27231059.951928005</v>
      </c>
    </row>
    <row r="352" spans="1:119" ht="30" customHeight="1" x14ac:dyDescent="0.25">
      <c r="A352" s="73"/>
      <c r="B352" s="78">
        <v>308</v>
      </c>
      <c r="C352" s="79" t="s">
        <v>774</v>
      </c>
      <c r="D352" s="109" t="s">
        <v>775</v>
      </c>
      <c r="E352" s="74">
        <v>25969</v>
      </c>
      <c r="F352" s="81">
        <v>1.43</v>
      </c>
      <c r="G352" s="76">
        <v>1</v>
      </c>
      <c r="H352" s="77"/>
      <c r="I352" s="77"/>
      <c r="J352" s="77"/>
      <c r="K352" s="51"/>
      <c r="L352" s="82">
        <v>1.4</v>
      </c>
      <c r="M352" s="82">
        <v>1.68</v>
      </c>
      <c r="N352" s="82">
        <v>2.23</v>
      </c>
      <c r="O352" s="83">
        <v>2.57</v>
      </c>
      <c r="P352" s="142">
        <v>1</v>
      </c>
      <c r="Q352" s="84">
        <f t="shared" si="1136"/>
        <v>57188.931799999998</v>
      </c>
      <c r="R352" s="84"/>
      <c r="S352" s="84">
        <f t="shared" si="1137"/>
        <v>0</v>
      </c>
      <c r="T352" s="84">
        <v>10</v>
      </c>
      <c r="U352" s="84">
        <f t="shared" si="1138"/>
        <v>649874.22499999998</v>
      </c>
      <c r="V352" s="84"/>
      <c r="W352" s="85">
        <f t="shared" si="1139"/>
        <v>0</v>
      </c>
      <c r="X352" s="84">
        <v>63</v>
      </c>
      <c r="Y352" s="84">
        <f t="shared" si="1140"/>
        <v>4585512.5315999994</v>
      </c>
      <c r="Z352" s="84"/>
      <c r="AA352" s="84"/>
      <c r="AB352" s="84"/>
      <c r="AC352" s="84">
        <f t="shared" si="1141"/>
        <v>0</v>
      </c>
      <c r="AD352" s="84"/>
      <c r="AE352" s="84"/>
      <c r="AF352" s="84"/>
      <c r="AG352" s="84">
        <f t="shared" si="1142"/>
        <v>0</v>
      </c>
      <c r="AH352" s="84"/>
      <c r="AI352" s="84"/>
      <c r="AJ352" s="84"/>
      <c r="AK352" s="84">
        <f t="shared" si="1143"/>
        <v>0</v>
      </c>
      <c r="AL352" s="84"/>
      <c r="AM352" s="85">
        <f t="shared" si="1144"/>
        <v>0</v>
      </c>
      <c r="AN352" s="84">
        <v>3</v>
      </c>
      <c r="AO352" s="84">
        <f t="shared" si="1145"/>
        <v>171566.7954</v>
      </c>
      <c r="AP352" s="84">
        <v>4</v>
      </c>
      <c r="AQ352" s="84">
        <f t="shared" si="1146"/>
        <v>274506.87264000002</v>
      </c>
      <c r="AR352" s="90">
        <v>24</v>
      </c>
      <c r="AS352" s="84">
        <f t="shared" si="1147"/>
        <v>2096234.3001599999</v>
      </c>
      <c r="AT352" s="84"/>
      <c r="AU352" s="89">
        <f t="shared" si="1148"/>
        <v>0</v>
      </c>
      <c r="AV352" s="84"/>
      <c r="AW352" s="84">
        <f t="shared" si="1149"/>
        <v>0</v>
      </c>
      <c r="AX352" s="84">
        <v>0</v>
      </c>
      <c r="AY352" s="84">
        <f t="shared" si="1150"/>
        <v>0</v>
      </c>
      <c r="AZ352" s="84"/>
      <c r="BA352" s="84">
        <f t="shared" si="1151"/>
        <v>0</v>
      </c>
      <c r="BB352" s="84"/>
      <c r="BC352" s="84">
        <f t="shared" si="1152"/>
        <v>0</v>
      </c>
      <c r="BD352" s="84"/>
      <c r="BE352" s="85">
        <f t="shared" si="1153"/>
        <v>0</v>
      </c>
      <c r="BF352" s="84"/>
      <c r="BG352" s="85">
        <f t="shared" si="1154"/>
        <v>0</v>
      </c>
      <c r="BH352" s="84"/>
      <c r="BI352" s="84">
        <f t="shared" si="1155"/>
        <v>0</v>
      </c>
      <c r="BJ352" s="84"/>
      <c r="BK352" s="84">
        <f t="shared" si="1156"/>
        <v>0</v>
      </c>
      <c r="BL352" s="84"/>
      <c r="BM352" s="84">
        <f t="shared" si="1157"/>
        <v>0</v>
      </c>
      <c r="BN352" s="84"/>
      <c r="BO352" s="85">
        <f t="shared" si="1158"/>
        <v>0</v>
      </c>
      <c r="BP352" s="84"/>
      <c r="BQ352" s="84">
        <f t="shared" si="1159"/>
        <v>0</v>
      </c>
      <c r="BR352" s="84"/>
      <c r="BS352" s="84">
        <f t="shared" si="1160"/>
        <v>0</v>
      </c>
      <c r="BT352" s="84"/>
      <c r="BU352" s="85">
        <f t="shared" si="1161"/>
        <v>0</v>
      </c>
      <c r="BV352" s="84"/>
      <c r="BW352" s="89">
        <f t="shared" si="1162"/>
        <v>0</v>
      </c>
      <c r="BX352" s="84"/>
      <c r="BY352" s="84">
        <f t="shared" si="1163"/>
        <v>0</v>
      </c>
      <c r="BZ352" s="84"/>
      <c r="CA352" s="84">
        <f t="shared" si="1164"/>
        <v>0</v>
      </c>
      <c r="CB352" s="84"/>
      <c r="CC352" s="84">
        <f t="shared" si="1165"/>
        <v>0</v>
      </c>
      <c r="CD352" s="84"/>
      <c r="CE352" s="84">
        <f t="shared" si="1166"/>
        <v>0</v>
      </c>
      <c r="CF352" s="84"/>
      <c r="CG352" s="84"/>
      <c r="CH352" s="84"/>
      <c r="CI352" s="85">
        <f t="shared" si="1167"/>
        <v>0</v>
      </c>
      <c r="CJ352" s="84"/>
      <c r="CK352" s="85">
        <f t="shared" si="1168"/>
        <v>0</v>
      </c>
      <c r="CL352" s="84"/>
      <c r="CM352" s="84">
        <f t="shared" si="1169"/>
        <v>0</v>
      </c>
      <c r="CN352" s="84"/>
      <c r="CO352" s="84">
        <f t="shared" si="1170"/>
        <v>0</v>
      </c>
      <c r="CP352" s="84"/>
      <c r="CQ352" s="84">
        <f t="shared" si="1171"/>
        <v>0</v>
      </c>
      <c r="CR352" s="84"/>
      <c r="CS352" s="84">
        <f t="shared" si="1172"/>
        <v>0</v>
      </c>
      <c r="CT352" s="84"/>
      <c r="CU352" s="84">
        <f t="shared" si="1173"/>
        <v>0</v>
      </c>
      <c r="CV352" s="84"/>
      <c r="CW352" s="84">
        <f t="shared" si="1174"/>
        <v>0</v>
      </c>
      <c r="CX352" s="90"/>
      <c r="CY352" s="84">
        <f t="shared" si="1175"/>
        <v>0</v>
      </c>
      <c r="CZ352" s="84"/>
      <c r="DA352" s="89"/>
      <c r="DB352" s="84"/>
      <c r="DC352" s="84">
        <f t="shared" si="1176"/>
        <v>0</v>
      </c>
      <c r="DD352" s="91"/>
      <c r="DE352" s="84">
        <f t="shared" si="1177"/>
        <v>0</v>
      </c>
      <c r="DF352" s="84"/>
      <c r="DG352" s="84">
        <f t="shared" si="1178"/>
        <v>0</v>
      </c>
      <c r="DH352" s="84"/>
      <c r="DI352" s="84">
        <f t="shared" si="1179"/>
        <v>0</v>
      </c>
      <c r="DJ352" s="84"/>
      <c r="DK352" s="92">
        <f t="shared" si="1180"/>
        <v>0</v>
      </c>
      <c r="DL352" s="89"/>
      <c r="DM352" s="89"/>
      <c r="DN352" s="85">
        <f t="shared" si="1133"/>
        <v>105</v>
      </c>
      <c r="DO352" s="85">
        <f t="shared" si="1134"/>
        <v>7834883.6565999994</v>
      </c>
    </row>
    <row r="353" spans="1:119" ht="30" customHeight="1" x14ac:dyDescent="0.25">
      <c r="A353" s="73"/>
      <c r="B353" s="78">
        <v>309</v>
      </c>
      <c r="C353" s="79" t="s">
        <v>776</v>
      </c>
      <c r="D353" s="109" t="s">
        <v>777</v>
      </c>
      <c r="E353" s="74">
        <v>25969</v>
      </c>
      <c r="F353" s="81">
        <v>1.83</v>
      </c>
      <c r="G353" s="76">
        <v>1</v>
      </c>
      <c r="H353" s="77"/>
      <c r="I353" s="77"/>
      <c r="J353" s="77"/>
      <c r="K353" s="51"/>
      <c r="L353" s="82">
        <v>1.4</v>
      </c>
      <c r="M353" s="82">
        <v>1.68</v>
      </c>
      <c r="N353" s="82">
        <v>2.23</v>
      </c>
      <c r="O353" s="83">
        <v>2.57</v>
      </c>
      <c r="P353" s="142">
        <v>7</v>
      </c>
      <c r="Q353" s="84">
        <f t="shared" si="1136"/>
        <v>512300.85060000001</v>
      </c>
      <c r="R353" s="84">
        <v>6</v>
      </c>
      <c r="S353" s="84">
        <f t="shared" si="1137"/>
        <v>439115.0148</v>
      </c>
      <c r="T353" s="84">
        <v>3</v>
      </c>
      <c r="U353" s="84">
        <f t="shared" si="1138"/>
        <v>249497.16749999998</v>
      </c>
      <c r="V353" s="84"/>
      <c r="W353" s="85">
        <f t="shared" si="1139"/>
        <v>0</v>
      </c>
      <c r="X353" s="84">
        <v>6</v>
      </c>
      <c r="Y353" s="84">
        <f t="shared" si="1140"/>
        <v>558873.65519999992</v>
      </c>
      <c r="Z353" s="84"/>
      <c r="AA353" s="84"/>
      <c r="AB353" s="84"/>
      <c r="AC353" s="84">
        <f t="shared" si="1141"/>
        <v>0</v>
      </c>
      <c r="AD353" s="84"/>
      <c r="AE353" s="84"/>
      <c r="AF353" s="84">
        <v>2</v>
      </c>
      <c r="AG353" s="84">
        <f t="shared" si="1142"/>
        <v>146371.67160000003</v>
      </c>
      <c r="AH353" s="84"/>
      <c r="AI353" s="84"/>
      <c r="AJ353" s="86"/>
      <c r="AK353" s="84">
        <f t="shared" si="1143"/>
        <v>0</v>
      </c>
      <c r="AL353" s="84"/>
      <c r="AM353" s="85">
        <f t="shared" si="1144"/>
        <v>0</v>
      </c>
      <c r="AN353" s="84">
        <v>2</v>
      </c>
      <c r="AO353" s="84">
        <f t="shared" si="1145"/>
        <v>146371.67160000003</v>
      </c>
      <c r="AP353" s="84">
        <v>11</v>
      </c>
      <c r="AQ353" s="84">
        <f t="shared" si="1146"/>
        <v>966053.03256000008</v>
      </c>
      <c r="AR353" s="90">
        <v>7</v>
      </c>
      <c r="AS353" s="84">
        <f t="shared" si="1147"/>
        <v>782423.11728000001</v>
      </c>
      <c r="AT353" s="84"/>
      <c r="AU353" s="89">
        <f t="shared" si="1148"/>
        <v>0</v>
      </c>
      <c r="AV353" s="84"/>
      <c r="AW353" s="84">
        <f t="shared" si="1149"/>
        <v>0</v>
      </c>
      <c r="AX353" s="84">
        <v>0</v>
      </c>
      <c r="AY353" s="84">
        <f t="shared" si="1150"/>
        <v>0</v>
      </c>
      <c r="AZ353" s="84"/>
      <c r="BA353" s="84">
        <f t="shared" si="1151"/>
        <v>0</v>
      </c>
      <c r="BB353" s="84"/>
      <c r="BC353" s="84">
        <f t="shared" si="1152"/>
        <v>0</v>
      </c>
      <c r="BD353" s="84"/>
      <c r="BE353" s="85">
        <f t="shared" si="1153"/>
        <v>0</v>
      </c>
      <c r="BF353" s="84"/>
      <c r="BG353" s="85">
        <f t="shared" si="1154"/>
        <v>0</v>
      </c>
      <c r="BH353" s="84"/>
      <c r="BI353" s="84">
        <f t="shared" si="1155"/>
        <v>0</v>
      </c>
      <c r="BJ353" s="84">
        <v>1</v>
      </c>
      <c r="BK353" s="84">
        <f t="shared" si="1156"/>
        <v>87823.002960000013</v>
      </c>
      <c r="BL353" s="84"/>
      <c r="BM353" s="84">
        <f t="shared" si="1157"/>
        <v>0</v>
      </c>
      <c r="BN353" s="84"/>
      <c r="BO353" s="85">
        <f t="shared" si="1158"/>
        <v>0</v>
      </c>
      <c r="BP353" s="84"/>
      <c r="BQ353" s="84">
        <f t="shared" si="1159"/>
        <v>0</v>
      </c>
      <c r="BR353" s="84"/>
      <c r="BS353" s="84">
        <f t="shared" si="1160"/>
        <v>0</v>
      </c>
      <c r="BT353" s="84"/>
      <c r="BU353" s="85">
        <f t="shared" si="1161"/>
        <v>0</v>
      </c>
      <c r="BV353" s="84"/>
      <c r="BW353" s="89">
        <f t="shared" si="1162"/>
        <v>0</v>
      </c>
      <c r="BX353" s="84"/>
      <c r="BY353" s="84">
        <f t="shared" si="1163"/>
        <v>0</v>
      </c>
      <c r="BZ353" s="84"/>
      <c r="CA353" s="84">
        <f t="shared" si="1164"/>
        <v>0</v>
      </c>
      <c r="CB353" s="84"/>
      <c r="CC353" s="84">
        <f t="shared" si="1165"/>
        <v>0</v>
      </c>
      <c r="CD353" s="84"/>
      <c r="CE353" s="84">
        <f t="shared" si="1166"/>
        <v>0</v>
      </c>
      <c r="CF353" s="84"/>
      <c r="CG353" s="84"/>
      <c r="CH353" s="84"/>
      <c r="CI353" s="85">
        <f t="shared" si="1167"/>
        <v>0</v>
      </c>
      <c r="CJ353" s="84"/>
      <c r="CK353" s="85">
        <f t="shared" si="1168"/>
        <v>0</v>
      </c>
      <c r="CL353" s="84"/>
      <c r="CM353" s="84">
        <f t="shared" si="1169"/>
        <v>0</v>
      </c>
      <c r="CN353" s="84"/>
      <c r="CO353" s="84">
        <f t="shared" si="1170"/>
        <v>0</v>
      </c>
      <c r="CP353" s="84">
        <v>8</v>
      </c>
      <c r="CQ353" s="84">
        <f t="shared" si="1171"/>
        <v>532260.62400000007</v>
      </c>
      <c r="CR353" s="84">
        <v>2</v>
      </c>
      <c r="CS353" s="84">
        <f t="shared" si="1172"/>
        <v>159678.18720000001</v>
      </c>
      <c r="CT353" s="84"/>
      <c r="CU353" s="84">
        <f t="shared" si="1173"/>
        <v>0</v>
      </c>
      <c r="CV353" s="84"/>
      <c r="CW353" s="84">
        <f t="shared" si="1174"/>
        <v>0</v>
      </c>
      <c r="CX353" s="90"/>
      <c r="CY353" s="84">
        <f t="shared" si="1175"/>
        <v>0</v>
      </c>
      <c r="CZ353" s="84"/>
      <c r="DA353" s="89"/>
      <c r="DB353" s="84"/>
      <c r="DC353" s="84">
        <f t="shared" si="1176"/>
        <v>0</v>
      </c>
      <c r="DD353" s="91"/>
      <c r="DE353" s="84">
        <f t="shared" si="1177"/>
        <v>0</v>
      </c>
      <c r="DF353" s="84"/>
      <c r="DG353" s="84">
        <f t="shared" si="1178"/>
        <v>0</v>
      </c>
      <c r="DH353" s="84"/>
      <c r="DI353" s="84">
        <f t="shared" si="1179"/>
        <v>0</v>
      </c>
      <c r="DJ353" s="84"/>
      <c r="DK353" s="92">
        <f t="shared" si="1180"/>
        <v>0</v>
      </c>
      <c r="DL353" s="89"/>
      <c r="DM353" s="89"/>
      <c r="DN353" s="85">
        <f t="shared" si="1133"/>
        <v>55</v>
      </c>
      <c r="DO353" s="85">
        <f t="shared" si="1134"/>
        <v>4580767.9952999996</v>
      </c>
    </row>
    <row r="354" spans="1:119" ht="30" customHeight="1" x14ac:dyDescent="0.25">
      <c r="A354" s="73"/>
      <c r="B354" s="78">
        <v>310</v>
      </c>
      <c r="C354" s="79" t="s">
        <v>778</v>
      </c>
      <c r="D354" s="109" t="s">
        <v>779</v>
      </c>
      <c r="E354" s="74">
        <v>25969</v>
      </c>
      <c r="F354" s="81">
        <v>2.16</v>
      </c>
      <c r="G354" s="76">
        <v>1</v>
      </c>
      <c r="H354" s="77"/>
      <c r="I354" s="77"/>
      <c r="J354" s="77"/>
      <c r="K354" s="51"/>
      <c r="L354" s="82">
        <v>1.4</v>
      </c>
      <c r="M354" s="82">
        <v>1.68</v>
      </c>
      <c r="N354" s="82">
        <v>2.23</v>
      </c>
      <c r="O354" s="83">
        <v>2.57</v>
      </c>
      <c r="P354" s="142">
        <v>4</v>
      </c>
      <c r="Q354" s="84">
        <f t="shared" si="1136"/>
        <v>345533.12640000001</v>
      </c>
      <c r="R354" s="84"/>
      <c r="S354" s="84">
        <f t="shared" si="1137"/>
        <v>0</v>
      </c>
      <c r="T354" s="84"/>
      <c r="U354" s="84">
        <f t="shared" si="1138"/>
        <v>0</v>
      </c>
      <c r="V354" s="84"/>
      <c r="W354" s="85">
        <f t="shared" si="1139"/>
        <v>0</v>
      </c>
      <c r="X354" s="84">
        <v>4</v>
      </c>
      <c r="Y354" s="84">
        <f t="shared" si="1140"/>
        <v>439769.43359999993</v>
      </c>
      <c r="Z354" s="84"/>
      <c r="AA354" s="84"/>
      <c r="AB354" s="84"/>
      <c r="AC354" s="84">
        <f t="shared" si="1141"/>
        <v>0</v>
      </c>
      <c r="AD354" s="84"/>
      <c r="AE354" s="84"/>
      <c r="AF354" s="84"/>
      <c r="AG354" s="84">
        <f t="shared" si="1142"/>
        <v>0</v>
      </c>
      <c r="AH354" s="84"/>
      <c r="AI354" s="84"/>
      <c r="AJ354" s="86"/>
      <c r="AK354" s="84">
        <f t="shared" si="1143"/>
        <v>0</v>
      </c>
      <c r="AL354" s="84"/>
      <c r="AM354" s="85">
        <f t="shared" si="1144"/>
        <v>0</v>
      </c>
      <c r="AN354" s="84"/>
      <c r="AO354" s="84">
        <f t="shared" si="1145"/>
        <v>0</v>
      </c>
      <c r="AP354" s="84"/>
      <c r="AQ354" s="84">
        <f t="shared" si="1146"/>
        <v>0</v>
      </c>
      <c r="AR354" s="90">
        <v>1</v>
      </c>
      <c r="AS354" s="84">
        <f t="shared" si="1147"/>
        <v>131930.83007999999</v>
      </c>
      <c r="AT354" s="84"/>
      <c r="AU354" s="89">
        <f t="shared" si="1148"/>
        <v>0</v>
      </c>
      <c r="AV354" s="84"/>
      <c r="AW354" s="84">
        <f t="shared" si="1149"/>
        <v>0</v>
      </c>
      <c r="AX354" s="84">
        <v>0</v>
      </c>
      <c r="AY354" s="84">
        <f t="shared" si="1150"/>
        <v>0</v>
      </c>
      <c r="AZ354" s="84"/>
      <c r="BA354" s="84">
        <f t="shared" si="1151"/>
        <v>0</v>
      </c>
      <c r="BB354" s="84"/>
      <c r="BC354" s="84">
        <f t="shared" si="1152"/>
        <v>0</v>
      </c>
      <c r="BD354" s="84"/>
      <c r="BE354" s="85">
        <f t="shared" si="1153"/>
        <v>0</v>
      </c>
      <c r="BF354" s="84"/>
      <c r="BG354" s="85">
        <f t="shared" si="1154"/>
        <v>0</v>
      </c>
      <c r="BH354" s="84"/>
      <c r="BI354" s="84">
        <f t="shared" si="1155"/>
        <v>0</v>
      </c>
      <c r="BJ354" s="84"/>
      <c r="BK354" s="84">
        <f t="shared" si="1156"/>
        <v>0</v>
      </c>
      <c r="BL354" s="84"/>
      <c r="BM354" s="84">
        <f t="shared" si="1157"/>
        <v>0</v>
      </c>
      <c r="BN354" s="84"/>
      <c r="BO354" s="85">
        <f t="shared" si="1158"/>
        <v>0</v>
      </c>
      <c r="BP354" s="84"/>
      <c r="BQ354" s="84">
        <f t="shared" si="1159"/>
        <v>0</v>
      </c>
      <c r="BR354" s="84"/>
      <c r="BS354" s="84">
        <f t="shared" si="1160"/>
        <v>0</v>
      </c>
      <c r="BT354" s="84"/>
      <c r="BU354" s="85">
        <f t="shared" si="1161"/>
        <v>0</v>
      </c>
      <c r="BV354" s="84"/>
      <c r="BW354" s="89">
        <f t="shared" si="1162"/>
        <v>0</v>
      </c>
      <c r="BX354" s="84"/>
      <c r="BY354" s="84">
        <f t="shared" si="1163"/>
        <v>0</v>
      </c>
      <c r="BZ354" s="84"/>
      <c r="CA354" s="84">
        <f t="shared" si="1164"/>
        <v>0</v>
      </c>
      <c r="CB354" s="84"/>
      <c r="CC354" s="84">
        <f t="shared" si="1165"/>
        <v>0</v>
      </c>
      <c r="CD354" s="84"/>
      <c r="CE354" s="84">
        <f t="shared" si="1166"/>
        <v>0</v>
      </c>
      <c r="CF354" s="84"/>
      <c r="CG354" s="84"/>
      <c r="CH354" s="84"/>
      <c r="CI354" s="85">
        <f t="shared" si="1167"/>
        <v>0</v>
      </c>
      <c r="CJ354" s="84"/>
      <c r="CK354" s="85">
        <f t="shared" si="1168"/>
        <v>0</v>
      </c>
      <c r="CL354" s="84"/>
      <c r="CM354" s="84">
        <f t="shared" si="1169"/>
        <v>0</v>
      </c>
      <c r="CN354" s="84"/>
      <c r="CO354" s="84">
        <f t="shared" si="1170"/>
        <v>0</v>
      </c>
      <c r="CP354" s="84"/>
      <c r="CQ354" s="84">
        <f t="shared" si="1171"/>
        <v>0</v>
      </c>
      <c r="CR354" s="84"/>
      <c r="CS354" s="84">
        <f t="shared" si="1172"/>
        <v>0</v>
      </c>
      <c r="CT354" s="84"/>
      <c r="CU354" s="84">
        <f t="shared" si="1173"/>
        <v>0</v>
      </c>
      <c r="CV354" s="84"/>
      <c r="CW354" s="84">
        <f t="shared" si="1174"/>
        <v>0</v>
      </c>
      <c r="CX354" s="90"/>
      <c r="CY354" s="84">
        <f t="shared" si="1175"/>
        <v>0</v>
      </c>
      <c r="CZ354" s="84"/>
      <c r="DA354" s="89"/>
      <c r="DB354" s="84"/>
      <c r="DC354" s="84">
        <f t="shared" si="1176"/>
        <v>0</v>
      </c>
      <c r="DD354" s="91"/>
      <c r="DE354" s="84">
        <f t="shared" si="1177"/>
        <v>0</v>
      </c>
      <c r="DF354" s="84"/>
      <c r="DG354" s="84">
        <f t="shared" si="1178"/>
        <v>0</v>
      </c>
      <c r="DH354" s="84"/>
      <c r="DI354" s="84">
        <f t="shared" si="1179"/>
        <v>0</v>
      </c>
      <c r="DJ354" s="84"/>
      <c r="DK354" s="92">
        <f t="shared" si="1180"/>
        <v>0</v>
      </c>
      <c r="DL354" s="89"/>
      <c r="DM354" s="89"/>
      <c r="DN354" s="85">
        <f t="shared" si="1133"/>
        <v>9</v>
      </c>
      <c r="DO354" s="85">
        <f t="shared" si="1134"/>
        <v>917233.39007999992</v>
      </c>
    </row>
    <row r="355" spans="1:119" ht="30" customHeight="1" x14ac:dyDescent="0.25">
      <c r="A355" s="73"/>
      <c r="B355" s="78">
        <v>311</v>
      </c>
      <c r="C355" s="79" t="s">
        <v>780</v>
      </c>
      <c r="D355" s="109" t="s">
        <v>781</v>
      </c>
      <c r="E355" s="74">
        <v>25969</v>
      </c>
      <c r="F355" s="81">
        <v>1.81</v>
      </c>
      <c r="G355" s="76">
        <v>1</v>
      </c>
      <c r="H355" s="77"/>
      <c r="I355" s="77"/>
      <c r="J355" s="77"/>
      <c r="K355" s="51"/>
      <c r="L355" s="82">
        <v>1.4</v>
      </c>
      <c r="M355" s="82">
        <v>1.68</v>
      </c>
      <c r="N355" s="82">
        <v>2.23</v>
      </c>
      <c r="O355" s="83">
        <v>2.57</v>
      </c>
      <c r="P355" s="142">
        <v>80</v>
      </c>
      <c r="Q355" s="84">
        <f t="shared" ref="Q355:Q356" si="1181">(P355*$E355*$F355*$G355*$L355)</f>
        <v>5264435.68</v>
      </c>
      <c r="R355" s="84">
        <v>1</v>
      </c>
      <c r="S355" s="89">
        <f t="shared" ref="S355:S356" si="1182">(R355*$E355*$F355*$G355*$L355)</f>
        <v>65805.445999999996</v>
      </c>
      <c r="T355" s="84">
        <v>7</v>
      </c>
      <c r="U355" s="84">
        <f t="shared" ref="U355:U356" si="1183">(T355*$E355*$F355*$G355*$L355)</f>
        <v>460638.12199999992</v>
      </c>
      <c r="V355" s="84"/>
      <c r="W355" s="84">
        <f t="shared" ref="W355:W356" si="1184">(V355*$E355*$F355*$G355*$L355)</f>
        <v>0</v>
      </c>
      <c r="X355" s="84">
        <v>43</v>
      </c>
      <c r="Y355" s="84">
        <f t="shared" ref="Y355:Y356" si="1185">(X355*$E355*$F355*$G355*$L355)</f>
        <v>2829634.1779999998</v>
      </c>
      <c r="Z355" s="84"/>
      <c r="AA355" s="84"/>
      <c r="AB355" s="84"/>
      <c r="AC355" s="84">
        <f t="shared" ref="AC355:AC356" si="1186">(AB355*$E355*$F355*$G355*$L355)</f>
        <v>0</v>
      </c>
      <c r="AD355" s="84"/>
      <c r="AE355" s="84"/>
      <c r="AF355" s="84"/>
      <c r="AG355" s="84">
        <f t="shared" ref="AG355:AG356" si="1187">(AF355*$E355*$F355*$G355*$L355)</f>
        <v>0</v>
      </c>
      <c r="AH355" s="84"/>
      <c r="AI355" s="84"/>
      <c r="AJ355" s="86"/>
      <c r="AK355" s="84">
        <f t="shared" ref="AK355:AK356" si="1188">(AJ355*$E355*$F355*$G355*$L355)</f>
        <v>0</v>
      </c>
      <c r="AL355" s="84">
        <v>5</v>
      </c>
      <c r="AM355" s="84">
        <f t="shared" ref="AM355:AM356" si="1189">(AL355*$E355*$F355*$G355*$L355)</f>
        <v>329027.23</v>
      </c>
      <c r="AN355" s="84">
        <v>12</v>
      </c>
      <c r="AO355" s="84">
        <f t="shared" ref="AO355:AO356" si="1190">(AN355*$E355*$F355*$G355*$L355)</f>
        <v>789665.35200000007</v>
      </c>
      <c r="AP355" s="84">
        <v>60</v>
      </c>
      <c r="AQ355" s="85">
        <f t="shared" ref="AQ355:AQ356" si="1191">(AP355*$E355*$F355*$G355*$M355)</f>
        <v>4737992.1119999997</v>
      </c>
      <c r="AR355" s="90">
        <v>21</v>
      </c>
      <c r="AS355" s="84">
        <f t="shared" ref="AS355:AS356" si="1192">(AR355*$E355*$F355*$G355*$M355)</f>
        <v>1658297.2392</v>
      </c>
      <c r="AT355" s="84">
        <v>11</v>
      </c>
      <c r="AU355" s="89">
        <f t="shared" ref="AU355:AU356" si="1193">(AT355*$E355*$F355*$G355*$M355)</f>
        <v>868631.8872</v>
      </c>
      <c r="AV355" s="84"/>
      <c r="AW355" s="84">
        <f>(AV355*$E355*$F355*$G355*$L355*$AK$11)</f>
        <v>0</v>
      </c>
      <c r="AX355" s="84">
        <v>0</v>
      </c>
      <c r="AY355" s="84">
        <f t="shared" ref="AY355:AY356" si="1194">(AX355*$E355*$F355*$G355*$L355*AY$11)</f>
        <v>0</v>
      </c>
      <c r="AZ355" s="84"/>
      <c r="BA355" s="84">
        <f>(AZ355*$E355*$F355*$G355*$L355*BA$11)</f>
        <v>0</v>
      </c>
      <c r="BB355" s="84"/>
      <c r="BC355" s="84">
        <f t="shared" ref="BC355:BC356" si="1195">(BB355*$E355*$F355*$G355*$L355)</f>
        <v>0</v>
      </c>
      <c r="BD355" s="84"/>
      <c r="BE355" s="84">
        <f t="shared" ref="BE355:BE356" si="1196">(BD355*$E355*$F355*$G355*$L355)</f>
        <v>0</v>
      </c>
      <c r="BF355" s="84"/>
      <c r="BG355" s="84"/>
      <c r="BH355" s="84"/>
      <c r="BI355" s="84">
        <f t="shared" ref="BI355:BI356" si="1197">(BH355*$E355*$F355*$G355*$L355)</f>
        <v>0</v>
      </c>
      <c r="BJ355" s="84"/>
      <c r="BK355" s="84">
        <f t="shared" ref="BK355:BK356" si="1198">(BJ355*$E355*$F355*$G355*$M355)</f>
        <v>0</v>
      </c>
      <c r="BL355" s="84"/>
      <c r="BM355" s="84">
        <f t="shared" ref="BM355:BM356" si="1199">(BL355*$E355*$F355*$G355*$M355)</f>
        <v>0</v>
      </c>
      <c r="BN355" s="84"/>
      <c r="BO355" s="84">
        <f t="shared" ref="BO355:BO356" si="1200">(BN355*$E355*$F355*$G355*$M355)</f>
        <v>0</v>
      </c>
      <c r="BP355" s="84"/>
      <c r="BQ355" s="84">
        <f t="shared" ref="BQ355:BQ356" si="1201">(BP355*$E355*$F355*$G355*$M355)</f>
        <v>0</v>
      </c>
      <c r="BR355" s="84"/>
      <c r="BS355" s="84">
        <f t="shared" ref="BS355:BS356" si="1202">(BR355*$E355*$F355*$G355*$M355)</f>
        <v>0</v>
      </c>
      <c r="BT355" s="84"/>
      <c r="BU355" s="84">
        <f t="shared" ref="BU355:BU356" si="1203">(BT355*$E355*$F355*$G355*$M355)</f>
        <v>0</v>
      </c>
      <c r="BV355" s="84"/>
      <c r="BW355" s="89">
        <f t="shared" ref="BW355:BW356" si="1204">(BV355*$E355*$F355*$G355*$M355)</f>
        <v>0</v>
      </c>
      <c r="BX355" s="84"/>
      <c r="BY355" s="84">
        <f t="shared" ref="BY355:BY356" si="1205">(BX355*$E355*$F355*$G355*$L355)</f>
        <v>0</v>
      </c>
      <c r="BZ355" s="84"/>
      <c r="CA355" s="85">
        <f t="shared" ref="CA355:CA356" si="1206">(BZ355*$E355*$F355*$G355*$L355)</f>
        <v>0</v>
      </c>
      <c r="CB355" s="84"/>
      <c r="CC355" s="84">
        <f t="shared" ref="CC355:CC356" si="1207">(CB355*$E355*$F355*$G355*$L355)</f>
        <v>0</v>
      </c>
      <c r="CD355" s="84"/>
      <c r="CE355" s="84">
        <f t="shared" ref="CE355:CE356" si="1208">(CD355*$E355*$F355*$G355*$M355)</f>
        <v>0</v>
      </c>
      <c r="CF355" s="84"/>
      <c r="CG355" s="84"/>
      <c r="CH355" s="84"/>
      <c r="CI355" s="84">
        <f t="shared" ref="CI355:CI356" si="1209">(CH355*$E355*$F355*$G355*$L355)</f>
        <v>0</v>
      </c>
      <c r="CJ355" s="84"/>
      <c r="CK355" s="84">
        <f t="shared" ref="CK355:CK356" si="1210">(CJ355*$E355*$F355*$G355*$L355)</f>
        <v>0</v>
      </c>
      <c r="CL355" s="84"/>
      <c r="CM355" s="84">
        <f t="shared" ref="CM355:CM356" si="1211">(CL355*$E355*$F355*$G355*$L355)</f>
        <v>0</v>
      </c>
      <c r="CN355" s="84"/>
      <c r="CO355" s="84">
        <f t="shared" ref="CO355:CO356" si="1212">(CN355*$E355*$F355*$G355*$L355)</f>
        <v>0</v>
      </c>
      <c r="CP355" s="84"/>
      <c r="CQ355" s="84">
        <f t="shared" ref="CQ355:CQ356" si="1213">(CP355*$E355*$F355*$G355*$L355)</f>
        <v>0</v>
      </c>
      <c r="CR355" s="84"/>
      <c r="CS355" s="84">
        <f t="shared" ref="CS355:CS356" si="1214">(CR355*$E355*$F355*$G355*$M355)</f>
        <v>0</v>
      </c>
      <c r="CT355" s="84"/>
      <c r="CU355" s="84">
        <f t="shared" ref="CU355:CU356" si="1215">(CT355*$E355*$F355*$G355*$M355)</f>
        <v>0</v>
      </c>
      <c r="CV355" s="84"/>
      <c r="CW355" s="84">
        <f t="shared" ref="CW355:CW356" si="1216">(CV355*$E355*$F355*$G355*$M355)</f>
        <v>0</v>
      </c>
      <c r="CX355" s="90"/>
      <c r="CY355" s="84">
        <f t="shared" ref="CY355:CY356" si="1217">(CX355*$E355*$F355*$G355*$M355)</f>
        <v>0</v>
      </c>
      <c r="CZ355" s="84"/>
      <c r="DA355" s="89">
        <f t="shared" ref="DA355:DA356" si="1218">(CZ355*$E355*$F355*$G355*$M355)</f>
        <v>0</v>
      </c>
      <c r="DB355" s="84"/>
      <c r="DC355" s="84"/>
      <c r="DD355" s="91"/>
      <c r="DE355" s="84">
        <f t="shared" ref="DE355:DE356" si="1219">(DD355*$E355*$F355*$G355*$M355)</f>
        <v>0</v>
      </c>
      <c r="DF355" s="84"/>
      <c r="DG355" s="84">
        <f t="shared" ref="DG355:DG356" si="1220">(DF355*$E355*$F355*$G355*$M355)</f>
        <v>0</v>
      </c>
      <c r="DH355" s="84"/>
      <c r="DI355" s="84">
        <f t="shared" ref="DI355:DI356" si="1221">(DH355*$E355*$F355*$G355*$N355)</f>
        <v>0</v>
      </c>
      <c r="DJ355" s="84"/>
      <c r="DK355" s="89">
        <f t="shared" ref="DK355:DK356" si="1222">(DJ355*$E355*$F355*$G355*$O355)</f>
        <v>0</v>
      </c>
      <c r="DL355" s="89"/>
      <c r="DM355" s="89"/>
      <c r="DN355" s="85">
        <f t="shared" si="1133"/>
        <v>240</v>
      </c>
      <c r="DO355" s="85">
        <f t="shared" si="1134"/>
        <v>17004127.246399999</v>
      </c>
    </row>
    <row r="356" spans="1:119" ht="30" customHeight="1" x14ac:dyDescent="0.25">
      <c r="A356" s="73"/>
      <c r="B356" s="78">
        <v>312</v>
      </c>
      <c r="C356" s="79" t="s">
        <v>782</v>
      </c>
      <c r="D356" s="109" t="s">
        <v>783</v>
      </c>
      <c r="E356" s="74">
        <v>25969</v>
      </c>
      <c r="F356" s="81">
        <v>2.67</v>
      </c>
      <c r="G356" s="76">
        <v>1</v>
      </c>
      <c r="H356" s="77"/>
      <c r="I356" s="77"/>
      <c r="J356" s="77"/>
      <c r="K356" s="51"/>
      <c r="L356" s="82">
        <v>1.4</v>
      </c>
      <c r="M356" s="82">
        <v>1.68</v>
      </c>
      <c r="N356" s="82">
        <v>2.23</v>
      </c>
      <c r="O356" s="83">
        <v>2.57</v>
      </c>
      <c r="P356" s="142">
        <v>3</v>
      </c>
      <c r="Q356" s="84">
        <f t="shared" si="1181"/>
        <v>291216.36599999998</v>
      </c>
      <c r="R356" s="84"/>
      <c r="S356" s="89">
        <f t="shared" si="1182"/>
        <v>0</v>
      </c>
      <c r="T356" s="84">
        <v>1</v>
      </c>
      <c r="U356" s="84">
        <f t="shared" si="1183"/>
        <v>97072.121999999988</v>
      </c>
      <c r="V356" s="84"/>
      <c r="W356" s="84">
        <f t="shared" si="1184"/>
        <v>0</v>
      </c>
      <c r="X356" s="84">
        <v>23</v>
      </c>
      <c r="Y356" s="84">
        <f t="shared" si="1185"/>
        <v>2232658.8059999999</v>
      </c>
      <c r="Z356" s="84"/>
      <c r="AA356" s="84"/>
      <c r="AB356" s="84"/>
      <c r="AC356" s="84">
        <f t="shared" si="1186"/>
        <v>0</v>
      </c>
      <c r="AD356" s="84"/>
      <c r="AE356" s="84"/>
      <c r="AF356" s="84"/>
      <c r="AG356" s="84">
        <f t="shared" si="1187"/>
        <v>0</v>
      </c>
      <c r="AH356" s="84"/>
      <c r="AI356" s="84"/>
      <c r="AJ356" s="86"/>
      <c r="AK356" s="84">
        <f t="shared" si="1188"/>
        <v>0</v>
      </c>
      <c r="AL356" s="84"/>
      <c r="AM356" s="84">
        <f t="shared" si="1189"/>
        <v>0</v>
      </c>
      <c r="AN356" s="84"/>
      <c r="AO356" s="84">
        <f t="shared" si="1190"/>
        <v>0</v>
      </c>
      <c r="AP356" s="84"/>
      <c r="AQ356" s="85">
        <f t="shared" si="1191"/>
        <v>0</v>
      </c>
      <c r="AR356" s="90"/>
      <c r="AS356" s="84">
        <f t="shared" si="1192"/>
        <v>0</v>
      </c>
      <c r="AT356" s="84"/>
      <c r="AU356" s="89">
        <f t="shared" si="1193"/>
        <v>0</v>
      </c>
      <c r="AV356" s="84"/>
      <c r="AW356" s="84">
        <f>(AV356*$E356*$F356*$G356*$L356*$AK$11)</f>
        <v>0</v>
      </c>
      <c r="AX356" s="84">
        <v>0</v>
      </c>
      <c r="AY356" s="84">
        <f t="shared" si="1194"/>
        <v>0</v>
      </c>
      <c r="AZ356" s="84"/>
      <c r="BA356" s="84">
        <f>(AZ356*$E356*$F356*$G356*$L356*BA$11)</f>
        <v>0</v>
      </c>
      <c r="BB356" s="84"/>
      <c r="BC356" s="84">
        <f t="shared" si="1195"/>
        <v>0</v>
      </c>
      <c r="BD356" s="84"/>
      <c r="BE356" s="84">
        <f t="shared" si="1196"/>
        <v>0</v>
      </c>
      <c r="BF356" s="84"/>
      <c r="BG356" s="84"/>
      <c r="BH356" s="84"/>
      <c r="BI356" s="84">
        <f t="shared" si="1197"/>
        <v>0</v>
      </c>
      <c r="BJ356" s="84"/>
      <c r="BK356" s="84">
        <f t="shared" si="1198"/>
        <v>0</v>
      </c>
      <c r="BL356" s="84"/>
      <c r="BM356" s="84">
        <f t="shared" si="1199"/>
        <v>0</v>
      </c>
      <c r="BN356" s="84"/>
      <c r="BO356" s="84">
        <f t="shared" si="1200"/>
        <v>0</v>
      </c>
      <c r="BP356" s="84"/>
      <c r="BQ356" s="84">
        <f t="shared" si="1201"/>
        <v>0</v>
      </c>
      <c r="BR356" s="84"/>
      <c r="BS356" s="84">
        <f t="shared" si="1202"/>
        <v>0</v>
      </c>
      <c r="BT356" s="84"/>
      <c r="BU356" s="84">
        <f t="shared" si="1203"/>
        <v>0</v>
      </c>
      <c r="BV356" s="84"/>
      <c r="BW356" s="89">
        <f t="shared" si="1204"/>
        <v>0</v>
      </c>
      <c r="BX356" s="84"/>
      <c r="BY356" s="84">
        <f t="shared" si="1205"/>
        <v>0</v>
      </c>
      <c r="BZ356" s="84"/>
      <c r="CA356" s="85">
        <f t="shared" si="1206"/>
        <v>0</v>
      </c>
      <c r="CB356" s="84"/>
      <c r="CC356" s="84">
        <f t="shared" si="1207"/>
        <v>0</v>
      </c>
      <c r="CD356" s="84"/>
      <c r="CE356" s="84">
        <f t="shared" si="1208"/>
        <v>0</v>
      </c>
      <c r="CF356" s="84"/>
      <c r="CG356" s="84"/>
      <c r="CH356" s="84"/>
      <c r="CI356" s="84">
        <f t="shared" si="1209"/>
        <v>0</v>
      </c>
      <c r="CJ356" s="84"/>
      <c r="CK356" s="84">
        <f t="shared" si="1210"/>
        <v>0</v>
      </c>
      <c r="CL356" s="84"/>
      <c r="CM356" s="84">
        <f t="shared" si="1211"/>
        <v>0</v>
      </c>
      <c r="CN356" s="84"/>
      <c r="CO356" s="84">
        <f t="shared" si="1212"/>
        <v>0</v>
      </c>
      <c r="CP356" s="84"/>
      <c r="CQ356" s="84">
        <f t="shared" si="1213"/>
        <v>0</v>
      </c>
      <c r="CR356" s="84"/>
      <c r="CS356" s="84">
        <f t="shared" si="1214"/>
        <v>0</v>
      </c>
      <c r="CT356" s="84"/>
      <c r="CU356" s="84">
        <f t="shared" si="1215"/>
        <v>0</v>
      </c>
      <c r="CV356" s="84"/>
      <c r="CW356" s="84">
        <f t="shared" si="1216"/>
        <v>0</v>
      </c>
      <c r="CX356" s="90"/>
      <c r="CY356" s="84">
        <f t="shared" si="1217"/>
        <v>0</v>
      </c>
      <c r="CZ356" s="84"/>
      <c r="DA356" s="89">
        <f t="shared" si="1218"/>
        <v>0</v>
      </c>
      <c r="DB356" s="84"/>
      <c r="DC356" s="84"/>
      <c r="DD356" s="91"/>
      <c r="DE356" s="84">
        <f t="shared" si="1219"/>
        <v>0</v>
      </c>
      <c r="DF356" s="84"/>
      <c r="DG356" s="84">
        <f t="shared" si="1220"/>
        <v>0</v>
      </c>
      <c r="DH356" s="84"/>
      <c r="DI356" s="84">
        <f t="shared" si="1221"/>
        <v>0</v>
      </c>
      <c r="DJ356" s="84"/>
      <c r="DK356" s="89">
        <f t="shared" si="1222"/>
        <v>0</v>
      </c>
      <c r="DL356" s="89"/>
      <c r="DM356" s="89"/>
      <c r="DN356" s="85">
        <f t="shared" si="1133"/>
        <v>27</v>
      </c>
      <c r="DO356" s="85">
        <f t="shared" si="1134"/>
        <v>2620947.2939999998</v>
      </c>
    </row>
    <row r="357" spans="1:119" ht="45" customHeight="1" x14ac:dyDescent="0.25">
      <c r="A357" s="73"/>
      <c r="B357" s="78">
        <v>313</v>
      </c>
      <c r="C357" s="79" t="s">
        <v>784</v>
      </c>
      <c r="D357" s="109" t="s">
        <v>785</v>
      </c>
      <c r="E357" s="74">
        <v>25969</v>
      </c>
      <c r="F357" s="81">
        <v>0.73</v>
      </c>
      <c r="G357" s="76">
        <v>1</v>
      </c>
      <c r="H357" s="77"/>
      <c r="I357" s="77"/>
      <c r="J357" s="77"/>
      <c r="K357" s="51"/>
      <c r="L357" s="82">
        <v>1.4</v>
      </c>
      <c r="M357" s="82">
        <v>1.68</v>
      </c>
      <c r="N357" s="82">
        <v>2.23</v>
      </c>
      <c r="O357" s="83">
        <v>2.57</v>
      </c>
      <c r="P357" s="142">
        <v>1</v>
      </c>
      <c r="Q357" s="84">
        <f>(P357*$E357*$F357*$G357*$L357*$Q$11)</f>
        <v>29194.349799999996</v>
      </c>
      <c r="R357" s="84">
        <v>1</v>
      </c>
      <c r="S357" s="84">
        <f>(R357*$E357*$F357*$G357*$L357*$S$11)</f>
        <v>29194.349799999996</v>
      </c>
      <c r="T357" s="84">
        <v>3</v>
      </c>
      <c r="U357" s="84">
        <f>(T357*$E357*$F357*$G357*$L357*$U$11)</f>
        <v>99526.192500000005</v>
      </c>
      <c r="V357" s="84"/>
      <c r="W357" s="85">
        <f>(V357*$E357*$F357*$G357*$L357*$W$11)</f>
        <v>0</v>
      </c>
      <c r="X357" s="84">
        <v>1</v>
      </c>
      <c r="Y357" s="84">
        <f>(X357*$E357*$F357*$G357*$L357*$Y$11)</f>
        <v>37156.445199999995</v>
      </c>
      <c r="Z357" s="84"/>
      <c r="AA357" s="84"/>
      <c r="AB357" s="84"/>
      <c r="AC357" s="84">
        <f>(AB357*$E357*$F357*$G357*$L357*$AC$11)</f>
        <v>0</v>
      </c>
      <c r="AD357" s="84"/>
      <c r="AE357" s="84"/>
      <c r="AF357" s="84">
        <v>3</v>
      </c>
      <c r="AG357" s="84">
        <f>(AF357*$E357*$F357*$G357*$L357*$AG$11)</f>
        <v>87583.049400000004</v>
      </c>
      <c r="AH357" s="84"/>
      <c r="AI357" s="84"/>
      <c r="AJ357" s="86"/>
      <c r="AK357" s="84">
        <f>(AJ357*$E357*$F357*$G357*$L357*$AK$11)</f>
        <v>0</v>
      </c>
      <c r="AL357" s="84">
        <v>20</v>
      </c>
      <c r="AM357" s="85">
        <f>(AL357*$E357*$F357*$G357*$L357*$AM$11)</f>
        <v>583886.99599999993</v>
      </c>
      <c r="AN357" s="84">
        <v>12</v>
      </c>
      <c r="AO357" s="84">
        <f>(AN357*$E357*$F357*$G357*$L357*$AO$11)</f>
        <v>350332.19760000001</v>
      </c>
      <c r="AP357" s="84">
        <v>13</v>
      </c>
      <c r="AQ357" s="84">
        <f>(AP357*$E357*$F357*$G357*$M357*$AQ$11)</f>
        <v>455431.85688000004</v>
      </c>
      <c r="AR357" s="88">
        <v>1</v>
      </c>
      <c r="AS357" s="84">
        <f>(AR357*$E357*$F357*$G357*$M357*$AS$11)</f>
        <v>44587.734239999991</v>
      </c>
      <c r="AT357" s="84">
        <v>1</v>
      </c>
      <c r="AU357" s="89">
        <f>(AT357*$E357*$F357*$G357*$M357*$AU$11)</f>
        <v>35033.21976</v>
      </c>
      <c r="AV357" s="84"/>
      <c r="AW357" s="84">
        <f>(AV357*$E357*$F357*$G357*$L357*$AW$11)</f>
        <v>0</v>
      </c>
      <c r="AX357" s="84"/>
      <c r="AY357" s="84">
        <f>(AX357*$E357*$F357*$G357*$L357*$AY$11)</f>
        <v>0</v>
      </c>
      <c r="AZ357" s="84"/>
      <c r="BA357" s="84">
        <f>(AZ357*$E357*$F357*$G357*$L357*$BA$11)</f>
        <v>0</v>
      </c>
      <c r="BB357" s="84"/>
      <c r="BC357" s="84">
        <f>(BB357*$E357*$F357*$G357*$L357*$BC$11)</f>
        <v>0</v>
      </c>
      <c r="BD357" s="84"/>
      <c r="BE357" s="85">
        <f>(BD357*$E357*$F357*$G357*$L357*$BE$11)</f>
        <v>0</v>
      </c>
      <c r="BF357" s="84"/>
      <c r="BG357" s="85">
        <f>(BF357*$E357*$F357*$G357*$L357*$BG$11)</f>
        <v>0</v>
      </c>
      <c r="BH357" s="84"/>
      <c r="BI357" s="84">
        <f>(BH357*$E357*$F357*$G357*$L357*$BI$11)</f>
        <v>0</v>
      </c>
      <c r="BJ357" s="84">
        <v>5</v>
      </c>
      <c r="BK357" s="84">
        <f>(BJ357*$E357*$F357*$G357*$M357*$BK$11)</f>
        <v>175166.09879999998</v>
      </c>
      <c r="BL357" s="84"/>
      <c r="BM357" s="84">
        <f>(BL357*$E357*$F357*$G357*$M357*$BM$11)</f>
        <v>0</v>
      </c>
      <c r="BN357" s="84"/>
      <c r="BO357" s="85">
        <f>(BN357*$E357*$F357*$G357*$M357*$BO$11)</f>
        <v>0</v>
      </c>
      <c r="BP357" s="84"/>
      <c r="BQ357" s="84">
        <f>(BP357*$E357*$F357*$G357*$M357*$BQ$11)</f>
        <v>0</v>
      </c>
      <c r="BR357" s="84"/>
      <c r="BS357" s="84">
        <f>(BR357*$E357*$F357*$G357*$M357*$BS$11)</f>
        <v>0</v>
      </c>
      <c r="BT357" s="84">
        <v>3</v>
      </c>
      <c r="BU357" s="85">
        <f>(BT357*$E357*$F357*$G357*$M357*$BU$11)</f>
        <v>114654.17375999999</v>
      </c>
      <c r="BV357" s="84">
        <v>2</v>
      </c>
      <c r="BW357" s="89">
        <f>(BV357*$E357*$F357*$G357*$M357*$BW$11)</f>
        <v>76436.115839999984</v>
      </c>
      <c r="BX357" s="84"/>
      <c r="BY357" s="84">
        <f>(BX357*$E357*$F357*$G357*$L357*$BY$11)</f>
        <v>0</v>
      </c>
      <c r="BZ357" s="84"/>
      <c r="CA357" s="84">
        <f>(BZ357*$E357*$F357*$G357*$L357*$CA$11)</f>
        <v>0</v>
      </c>
      <c r="CB357" s="84"/>
      <c r="CC357" s="84">
        <f>(CB357*$E357*$F357*$G357*$L357*$CC$11)</f>
        <v>0</v>
      </c>
      <c r="CD357" s="84">
        <v>1</v>
      </c>
      <c r="CE357" s="84">
        <f>(CD357*$E357*$F357*$G357*$M357*$CE$11)</f>
        <v>31848.381599999997</v>
      </c>
      <c r="CF357" s="84"/>
      <c r="CG357" s="84"/>
      <c r="CH357" s="84"/>
      <c r="CI357" s="85">
        <f>(CH357*$E357*$F357*$G357*$L357*$CI$11)</f>
        <v>0</v>
      </c>
      <c r="CJ357" s="84">
        <v>20</v>
      </c>
      <c r="CK357" s="85">
        <f>(CJ357*$E357*$F357*$G357*$L357*$CK$11)</f>
        <v>424645.08799999993</v>
      </c>
      <c r="CL357" s="84"/>
      <c r="CM357" s="84">
        <f>(CL357*$E357*$F357*$G357*$L357*$CM$11)</f>
        <v>0</v>
      </c>
      <c r="CN357" s="84">
        <v>4</v>
      </c>
      <c r="CO357" s="84">
        <f>(CN357*$E357*$F357*$G357*$L357*$CO$11)</f>
        <v>106161.27199999998</v>
      </c>
      <c r="CP357" s="84">
        <v>1</v>
      </c>
      <c r="CQ357" s="84">
        <f>(CP357*$E357*$F357*$G357*$L357*$CQ$11)</f>
        <v>26540.317999999996</v>
      </c>
      <c r="CR357" s="84">
        <v>5</v>
      </c>
      <c r="CS357" s="84">
        <f>(CR357*$E357*$F357*$G357*$M357*$CS$11)</f>
        <v>159241.90799999997</v>
      </c>
      <c r="CT357" s="84"/>
      <c r="CU357" s="84">
        <f>(CT357*$E357*$F357*$G357*$M357*$CU$11)</f>
        <v>0</v>
      </c>
      <c r="CV357" s="84"/>
      <c r="CW357" s="84">
        <f>(CV357*$E357*$F357*$G357*$M357*$CW$11)</f>
        <v>0</v>
      </c>
      <c r="CX357" s="90"/>
      <c r="CY357" s="84">
        <f>(CX357*$E357*$F357*$G357*$M357*$CY$11)</f>
        <v>0</v>
      </c>
      <c r="CZ357" s="84"/>
      <c r="DA357" s="89"/>
      <c r="DB357" s="84"/>
      <c r="DC357" s="84">
        <f>(DB357*$E357*$F357*$G357*$M357*$DC$11)</f>
        <v>0</v>
      </c>
      <c r="DD357" s="91">
        <v>2</v>
      </c>
      <c r="DE357" s="84">
        <f>(DD357*$E357*$F357*$G357*$M357*$DE$11)</f>
        <v>63696.763199999994</v>
      </c>
      <c r="DF357" s="84"/>
      <c r="DG357" s="84">
        <f>(DF357*$E357*$F357*$G357*$M357*$DG$11)</f>
        <v>0</v>
      </c>
      <c r="DH357" s="84"/>
      <c r="DI357" s="84">
        <f>(DH357*$E357*$F357*$G357*$N357*$DI$11)</f>
        <v>0</v>
      </c>
      <c r="DJ357" s="84">
        <v>1</v>
      </c>
      <c r="DK357" s="92">
        <f>(DJ357*$E357*$F357*$G357*$O357*$DK$11)</f>
        <v>48720.440899999994</v>
      </c>
      <c r="DL357" s="89"/>
      <c r="DM357" s="89"/>
      <c r="DN357" s="85">
        <f t="shared" si="1133"/>
        <v>100</v>
      </c>
      <c r="DO357" s="85">
        <f t="shared" si="1134"/>
        <v>2979036.9512799997</v>
      </c>
    </row>
    <row r="358" spans="1:119" ht="31.5" customHeight="1" x14ac:dyDescent="0.25">
      <c r="A358" s="73"/>
      <c r="B358" s="78">
        <v>314</v>
      </c>
      <c r="C358" s="79" t="s">
        <v>786</v>
      </c>
      <c r="D358" s="109" t="s">
        <v>787</v>
      </c>
      <c r="E358" s="74">
        <v>25969</v>
      </c>
      <c r="F358" s="81">
        <v>0.76</v>
      </c>
      <c r="G358" s="76">
        <v>1</v>
      </c>
      <c r="H358" s="77"/>
      <c r="I358" s="77"/>
      <c r="J358" s="77"/>
      <c r="K358" s="51"/>
      <c r="L358" s="82">
        <v>1.4</v>
      </c>
      <c r="M358" s="82">
        <v>1.68</v>
      </c>
      <c r="N358" s="82">
        <v>2.23</v>
      </c>
      <c r="O358" s="83">
        <v>2.57</v>
      </c>
      <c r="P358" s="142">
        <v>106</v>
      </c>
      <c r="Q358" s="84">
        <f>(P358*$E358*$F358*$G358*$L358)</f>
        <v>2928887.696</v>
      </c>
      <c r="R358" s="84">
        <v>136</v>
      </c>
      <c r="S358" s="89">
        <f>(R358*$E358*$F358*$G358*$L358)</f>
        <v>3757818.1759999995</v>
      </c>
      <c r="T358" s="84">
        <v>180</v>
      </c>
      <c r="U358" s="84">
        <f>(T358*$E358*$F358*$G358*$L358)</f>
        <v>4973582.88</v>
      </c>
      <c r="V358" s="84"/>
      <c r="W358" s="84">
        <f>(V358*$E358*$F358*$G358*$L358)</f>
        <v>0</v>
      </c>
      <c r="X358" s="84">
        <v>3</v>
      </c>
      <c r="Y358" s="84">
        <f>(X358*$E358*$F358*$G358*$L358)</f>
        <v>82893.047999999995</v>
      </c>
      <c r="Z358" s="84"/>
      <c r="AA358" s="84"/>
      <c r="AB358" s="84"/>
      <c r="AC358" s="84">
        <f>(AB358*$E358*$F358*$G358*$L358)</f>
        <v>0</v>
      </c>
      <c r="AD358" s="84"/>
      <c r="AE358" s="84"/>
      <c r="AF358" s="84">
        <v>20</v>
      </c>
      <c r="AG358" s="84">
        <f>(AF358*$E358*$F358*$G358*$L358)</f>
        <v>552620.31999999995</v>
      </c>
      <c r="AH358" s="84"/>
      <c r="AI358" s="84"/>
      <c r="AJ358" s="84">
        <v>20</v>
      </c>
      <c r="AK358" s="84">
        <f>(AJ358*$E358*$F358*$G358*$L358)</f>
        <v>552620.31999999995</v>
      </c>
      <c r="AL358" s="84">
        <v>85</v>
      </c>
      <c r="AM358" s="84">
        <f>(AL358*$E358*$F358*$G358*$L358)</f>
        <v>2348636.36</v>
      </c>
      <c r="AN358" s="84">
        <v>56</v>
      </c>
      <c r="AO358" s="84">
        <f>(AN358*$E358*$F358*$G358*$L358)</f>
        <v>1547336.8959999997</v>
      </c>
      <c r="AP358" s="84">
        <v>404</v>
      </c>
      <c r="AQ358" s="85">
        <f>(AP358*$E358*$F358*$G358*$M358)</f>
        <v>13395516.556799999</v>
      </c>
      <c r="AR358" s="90">
        <v>1</v>
      </c>
      <c r="AS358" s="84">
        <f>(AR358*$E358*$F358*$G358*$M358)</f>
        <v>33157.2192</v>
      </c>
      <c r="AT358" s="84">
        <v>15</v>
      </c>
      <c r="AU358" s="89">
        <f>(AT358*$E358*$F358*$G358*$M358)</f>
        <v>497358.28799999994</v>
      </c>
      <c r="AV358" s="84"/>
      <c r="AW358" s="84">
        <f>(AV358*$E358*$F358*$G358*$L358*$AK$11)</f>
        <v>0</v>
      </c>
      <c r="AX358" s="84">
        <v>0</v>
      </c>
      <c r="AY358" s="84">
        <f>(AX358*$E358*$F358*$G358*$L358*AY$11)</f>
        <v>0</v>
      </c>
      <c r="AZ358" s="84"/>
      <c r="BA358" s="84">
        <f>(AZ358*$E358*$F358*$G358*$L358*BA$11)</f>
        <v>0</v>
      </c>
      <c r="BB358" s="84"/>
      <c r="BC358" s="84">
        <f>(BB358*$E358*$F358*$G358*$L358)</f>
        <v>0</v>
      </c>
      <c r="BD358" s="84"/>
      <c r="BE358" s="84">
        <f t="shared" ref="BE358" si="1223">(BD358*$E358*$F358*$G358*$L358)</f>
        <v>0</v>
      </c>
      <c r="BF358" s="84"/>
      <c r="BG358" s="84"/>
      <c r="BH358" s="84">
        <v>50</v>
      </c>
      <c r="BI358" s="84">
        <f>(BH358*$E358*$F358*$G358*$L358)</f>
        <v>1381550.7999999998</v>
      </c>
      <c r="BJ358" s="84">
        <v>54</v>
      </c>
      <c r="BK358" s="84">
        <f>(BJ358*$E358*$F358*$G358*$M358)</f>
        <v>1790489.8367999999</v>
      </c>
      <c r="BL358" s="84">
        <v>5</v>
      </c>
      <c r="BM358" s="84">
        <f>(BL358*$E358*$F358*$G358*$M358)</f>
        <v>165786.09599999999</v>
      </c>
      <c r="BN358" s="84"/>
      <c r="BO358" s="84">
        <f>(BN358*$E358*$F358*$G358*$M358)</f>
        <v>0</v>
      </c>
      <c r="BP358" s="84">
        <v>24</v>
      </c>
      <c r="BQ358" s="84">
        <f>(BP358*$E358*$F358*$G358*$M358)</f>
        <v>795773.26079999993</v>
      </c>
      <c r="BR358" s="84"/>
      <c r="BS358" s="84">
        <f>(BR358*$E358*$F358*$G358*$M358)</f>
        <v>0</v>
      </c>
      <c r="BT358" s="84">
        <v>20</v>
      </c>
      <c r="BU358" s="84">
        <f>(BT358*$E358*$F358*$G358*$M358)</f>
        <v>663144.38399999996</v>
      </c>
      <c r="BV358" s="84">
        <v>52</v>
      </c>
      <c r="BW358" s="89">
        <f>(BV358*$E358*$F358*$G358*$M358)</f>
        <v>1724175.3983999998</v>
      </c>
      <c r="BX358" s="84"/>
      <c r="BY358" s="84">
        <f>(BX358*$E358*$F358*$G358*$L358)</f>
        <v>0</v>
      </c>
      <c r="BZ358" s="84"/>
      <c r="CA358" s="85">
        <f>(BZ358*$E358*$F358*$G358*$L358)</f>
        <v>0</v>
      </c>
      <c r="CB358" s="84"/>
      <c r="CC358" s="84">
        <f>(CB358*$E358*$F358*$G358*$L358)</f>
        <v>0</v>
      </c>
      <c r="CD358" s="84">
        <v>50</v>
      </c>
      <c r="CE358" s="84">
        <f>(CD358*$E358*$F358*$G358*$M358)</f>
        <v>1657860.96</v>
      </c>
      <c r="CF358" s="84"/>
      <c r="CG358" s="84"/>
      <c r="CH358" s="84">
        <v>41</v>
      </c>
      <c r="CI358" s="84">
        <f>(CH358*$E358*$F358*$G358*$L358)</f>
        <v>1132871.656</v>
      </c>
      <c r="CJ358" s="84">
        <v>150</v>
      </c>
      <c r="CK358" s="84">
        <f>(CJ358*$E358*$F358*$G358*$L358)</f>
        <v>4144652.4</v>
      </c>
      <c r="CL358" s="84">
        <v>64</v>
      </c>
      <c r="CM358" s="84">
        <f>(CL358*$E358*$F358*$G358*$L358)</f>
        <v>1768385.0239999997</v>
      </c>
      <c r="CN358" s="84">
        <v>76</v>
      </c>
      <c r="CO358" s="84">
        <f>(CN358*$E358*$F358*$G358*$L358)</f>
        <v>2099957.216</v>
      </c>
      <c r="CP358" s="84">
        <v>60</v>
      </c>
      <c r="CQ358" s="84">
        <f>(CP358*$E358*$F358*$G358*$L358)</f>
        <v>1657860.9599999997</v>
      </c>
      <c r="CR358" s="84">
        <v>107</v>
      </c>
      <c r="CS358" s="84">
        <f>(CR358*$E358*$F358*$G358*$M358)</f>
        <v>3547822.4544000002</v>
      </c>
      <c r="CT358" s="84">
        <v>50</v>
      </c>
      <c r="CU358" s="84">
        <f>(CT358*$E358*$F358*$G358*$M358)</f>
        <v>1657860.96</v>
      </c>
      <c r="CV358" s="84"/>
      <c r="CW358" s="84">
        <f>(CV358*$E358*$F358*$G358*$M358)</f>
        <v>0</v>
      </c>
      <c r="CX358" s="90">
        <v>10</v>
      </c>
      <c r="CY358" s="84">
        <f>(CX358*$E358*$F358*$G358*$M358)</f>
        <v>331572.19199999998</v>
      </c>
      <c r="CZ358" s="84"/>
      <c r="DA358" s="89">
        <f>(CZ358*$E358*$F358*$G358*$M358)</f>
        <v>0</v>
      </c>
      <c r="DB358" s="84"/>
      <c r="DC358" s="84"/>
      <c r="DD358" s="91">
        <v>10</v>
      </c>
      <c r="DE358" s="84">
        <f>(DD358*$E358*$F358*$G358*$M358)</f>
        <v>331572.19199999998</v>
      </c>
      <c r="DF358" s="84">
        <v>125</v>
      </c>
      <c r="DG358" s="84">
        <f>(DF358*$E358*$F358*$G358*$M358)</f>
        <v>4144652.4</v>
      </c>
      <c r="DH358" s="84">
        <v>17</v>
      </c>
      <c r="DI358" s="84">
        <f>(DH358*$E358*$F358*$G358*$N358)</f>
        <v>748208.44039999996</v>
      </c>
      <c r="DJ358" s="84">
        <v>30</v>
      </c>
      <c r="DK358" s="89">
        <f>(DJ358*$E358*$F358*$G358*$O358)</f>
        <v>1521679.5239999997</v>
      </c>
      <c r="DL358" s="89"/>
      <c r="DM358" s="89"/>
      <c r="DN358" s="85">
        <f t="shared" si="1133"/>
        <v>2021</v>
      </c>
      <c r="DO358" s="85">
        <f t="shared" si="1134"/>
        <v>61936303.914800003</v>
      </c>
    </row>
    <row r="359" spans="1:119" ht="22.5" customHeight="1" x14ac:dyDescent="0.25">
      <c r="A359" s="73"/>
      <c r="B359" s="78">
        <v>315</v>
      </c>
      <c r="C359" s="79" t="s">
        <v>788</v>
      </c>
      <c r="D359" s="109" t="s">
        <v>789</v>
      </c>
      <c r="E359" s="74">
        <v>25969</v>
      </c>
      <c r="F359" s="81">
        <v>2.42</v>
      </c>
      <c r="G359" s="76">
        <v>1</v>
      </c>
      <c r="H359" s="77"/>
      <c r="I359" s="77"/>
      <c r="J359" s="77"/>
      <c r="K359" s="51"/>
      <c r="L359" s="82">
        <v>1.4</v>
      </c>
      <c r="M359" s="82">
        <v>1.68</v>
      </c>
      <c r="N359" s="82">
        <v>2.23</v>
      </c>
      <c r="O359" s="83">
        <v>2.57</v>
      </c>
      <c r="P359" s="142">
        <v>12</v>
      </c>
      <c r="Q359" s="84">
        <f>(P359*$E359*$F359*$G359*$L359*$Q$11)</f>
        <v>1161375.2304</v>
      </c>
      <c r="R359" s="84">
        <v>1</v>
      </c>
      <c r="S359" s="84">
        <f>(R359*$E359*$F359*$G359*$L359*$S$11)</f>
        <v>96781.269199999995</v>
      </c>
      <c r="T359" s="84">
        <v>10</v>
      </c>
      <c r="U359" s="84">
        <f>(T359*$E359*$F359*$G359*$L359*$U$11)</f>
        <v>1099787.1499999999</v>
      </c>
      <c r="V359" s="84"/>
      <c r="W359" s="85">
        <f>(V359*$E359*$F359*$G359*$L359*$W$11)</f>
        <v>0</v>
      </c>
      <c r="X359" s="84"/>
      <c r="Y359" s="84">
        <f>(X359*$E359*$F359*$G359*$L359*$Y$11)</f>
        <v>0</v>
      </c>
      <c r="Z359" s="84"/>
      <c r="AA359" s="84"/>
      <c r="AB359" s="84"/>
      <c r="AC359" s="84">
        <f>(AB359*$E359*$F359*$G359*$L359*$AC$11)</f>
        <v>0</v>
      </c>
      <c r="AD359" s="84"/>
      <c r="AE359" s="84"/>
      <c r="AF359" s="84">
        <v>2</v>
      </c>
      <c r="AG359" s="84">
        <f>(AF359*$E359*$F359*$G359*$L359*$AG$11)</f>
        <v>193562.53839999999</v>
      </c>
      <c r="AH359" s="84"/>
      <c r="AI359" s="84"/>
      <c r="AJ359" s="86"/>
      <c r="AK359" s="84">
        <f>(AJ359*$E359*$F359*$G359*$L359*$AK$11)</f>
        <v>0</v>
      </c>
      <c r="AL359" s="84">
        <v>51</v>
      </c>
      <c r="AM359" s="85">
        <f>(AL359*$E359*$F359*$G359*$L359*$AM$11)</f>
        <v>4935844.7291999999</v>
      </c>
      <c r="AN359" s="84">
        <v>12</v>
      </c>
      <c r="AO359" s="84">
        <f>(AN359*$E359*$F359*$G359*$L359*$AO$11)</f>
        <v>1161375.2304</v>
      </c>
      <c r="AP359" s="84">
        <v>20</v>
      </c>
      <c r="AQ359" s="84">
        <f>(AP359*$E359*$F359*$G359*$M359*$AQ$11)</f>
        <v>2322750.4608</v>
      </c>
      <c r="AR359" s="90"/>
      <c r="AS359" s="84">
        <f>(AR359*$E359*$F359*$G359*$M359*$AS$11)</f>
        <v>0</v>
      </c>
      <c r="AT359" s="84">
        <v>1</v>
      </c>
      <c r="AU359" s="89">
        <f>(AT359*$E359*$F359*$G359*$M359*$AU$11)</f>
        <v>116137.52304</v>
      </c>
      <c r="AV359" s="84"/>
      <c r="AW359" s="84">
        <f>(AV359*$E359*$F359*$G359*$L359*$AW$11)</f>
        <v>0</v>
      </c>
      <c r="AX359" s="84"/>
      <c r="AY359" s="84">
        <f>(AX359*$E359*$F359*$G359*$L359*$AY$11)</f>
        <v>0</v>
      </c>
      <c r="AZ359" s="84"/>
      <c r="BA359" s="84">
        <f>(AZ359*$E359*$F359*$G359*$L359*$BA$11)</f>
        <v>0</v>
      </c>
      <c r="BB359" s="84"/>
      <c r="BC359" s="84">
        <f>(BB359*$E359*$F359*$G359*$L359*$BC$11)</f>
        <v>0</v>
      </c>
      <c r="BD359" s="84"/>
      <c r="BE359" s="85">
        <f>(BD359*$E359*$F359*$G359*$L359*$BE$11)</f>
        <v>0</v>
      </c>
      <c r="BF359" s="84"/>
      <c r="BG359" s="85">
        <f>(BF359*$E359*$F359*$G359*$L359*$BG$11)</f>
        <v>0</v>
      </c>
      <c r="BH359" s="84">
        <v>2</v>
      </c>
      <c r="BI359" s="84">
        <f>(BH359*$E359*$F359*$G359*$L359*$BI$11)</f>
        <v>211159.13279999999</v>
      </c>
      <c r="BJ359" s="84"/>
      <c r="BK359" s="84">
        <f>(BJ359*$E359*$F359*$G359*$M359*$BK$11)</f>
        <v>0</v>
      </c>
      <c r="BL359" s="84"/>
      <c r="BM359" s="84">
        <f>(BL359*$E359*$F359*$G359*$M359*$BM$11)</f>
        <v>0</v>
      </c>
      <c r="BN359" s="84"/>
      <c r="BO359" s="85">
        <f>(BN359*$E359*$F359*$G359*$M359*$BO$11)</f>
        <v>0</v>
      </c>
      <c r="BP359" s="84">
        <v>3</v>
      </c>
      <c r="BQ359" s="84">
        <f>(BP359*$E359*$F359*$G359*$M359*$BQ$11)</f>
        <v>316738.69919999997</v>
      </c>
      <c r="BR359" s="84"/>
      <c r="BS359" s="84">
        <f>(BR359*$E359*$F359*$G359*$M359*$BS$11)</f>
        <v>0</v>
      </c>
      <c r="BT359" s="84">
        <v>2</v>
      </c>
      <c r="BU359" s="85">
        <f>(BT359*$E359*$F359*$G359*$M359*$BU$11)</f>
        <v>253390.95935999998</v>
      </c>
      <c r="BV359" s="84"/>
      <c r="BW359" s="89">
        <f>(BV359*$E359*$F359*$G359*$M359*$BW$11)</f>
        <v>0</v>
      </c>
      <c r="BX359" s="84"/>
      <c r="BY359" s="84">
        <f>(BX359*$E359*$F359*$G359*$L359*$BY$11)</f>
        <v>0</v>
      </c>
      <c r="BZ359" s="84"/>
      <c r="CA359" s="84">
        <f>(BZ359*$E359*$F359*$G359*$L359*$CA$11)</f>
        <v>0</v>
      </c>
      <c r="CB359" s="84"/>
      <c r="CC359" s="84">
        <f>(CB359*$E359*$F359*$G359*$L359*$CC$11)</f>
        <v>0</v>
      </c>
      <c r="CD359" s="84">
        <v>1</v>
      </c>
      <c r="CE359" s="84">
        <f>(CD359*$E359*$F359*$G359*$M359*$CE$11)</f>
        <v>105579.5664</v>
      </c>
      <c r="CF359" s="84"/>
      <c r="CG359" s="84"/>
      <c r="CH359" s="84"/>
      <c r="CI359" s="85">
        <f>(CH359*$E359*$F359*$G359*$L359*$CI$11)</f>
        <v>0</v>
      </c>
      <c r="CJ359" s="84"/>
      <c r="CK359" s="85">
        <f>(CJ359*$E359*$F359*$G359*$L359*$CK$11)</f>
        <v>0</v>
      </c>
      <c r="CL359" s="84">
        <v>1</v>
      </c>
      <c r="CM359" s="84">
        <f>(CL359*$E359*$F359*$G359*$L359*$CM$11)</f>
        <v>87982.971999999994</v>
      </c>
      <c r="CN359" s="84">
        <v>4</v>
      </c>
      <c r="CO359" s="84">
        <f>(CN359*$E359*$F359*$G359*$L359*$CO$11)</f>
        <v>351931.88799999998</v>
      </c>
      <c r="CP359" s="84">
        <v>11</v>
      </c>
      <c r="CQ359" s="84">
        <f>(CP359*$E359*$F359*$G359*$L359*$CQ$11)</f>
        <v>967812.69199999992</v>
      </c>
      <c r="CR359" s="84">
        <v>4</v>
      </c>
      <c r="CS359" s="84">
        <f>(CR359*$E359*$F359*$G359*$M359*$CS$11)</f>
        <v>422318.26559999998</v>
      </c>
      <c r="CT359" s="84">
        <v>30</v>
      </c>
      <c r="CU359" s="84">
        <f>(CT359*$E359*$F359*$G359*$M359*$CU$11)</f>
        <v>3167386.9919999996</v>
      </c>
      <c r="CV359" s="84"/>
      <c r="CW359" s="84">
        <f>(CV359*$E359*$F359*$G359*$M359*$CW$11)</f>
        <v>0</v>
      </c>
      <c r="CX359" s="90"/>
      <c r="CY359" s="84">
        <f>(CX359*$E359*$F359*$G359*$M359*$CY$11)</f>
        <v>0</v>
      </c>
      <c r="CZ359" s="84"/>
      <c r="DA359" s="89"/>
      <c r="DB359" s="84"/>
      <c r="DC359" s="84">
        <f>(DB359*$E359*$F359*$G359*$M359*$DC$11)</f>
        <v>0</v>
      </c>
      <c r="DD359" s="91"/>
      <c r="DE359" s="84">
        <f>(DD359*$E359*$F359*$G359*$M359*$DE$11)</f>
        <v>0</v>
      </c>
      <c r="DF359" s="84"/>
      <c r="DG359" s="84">
        <f>(DF359*$E359*$F359*$G359*$M359*$DG$11)</f>
        <v>0</v>
      </c>
      <c r="DH359" s="84"/>
      <c r="DI359" s="84">
        <f>(DH359*$E359*$F359*$G359*$N359*$DI$11)</f>
        <v>0</v>
      </c>
      <c r="DJ359" s="84">
        <v>2</v>
      </c>
      <c r="DK359" s="92">
        <f>(DJ359*$E359*$F359*$G359*$O359*$DK$11)</f>
        <v>323023.19719999994</v>
      </c>
      <c r="DL359" s="89"/>
      <c r="DM359" s="89"/>
      <c r="DN359" s="85">
        <f t="shared" si="1133"/>
        <v>169</v>
      </c>
      <c r="DO359" s="85">
        <f t="shared" si="1134"/>
        <v>17294938.495999999</v>
      </c>
    </row>
    <row r="360" spans="1:119" ht="22.5" customHeight="1" x14ac:dyDescent="0.25">
      <c r="A360" s="73"/>
      <c r="B360" s="78">
        <v>316</v>
      </c>
      <c r="C360" s="79" t="s">
        <v>790</v>
      </c>
      <c r="D360" s="109" t="s">
        <v>791</v>
      </c>
      <c r="E360" s="74">
        <v>25969</v>
      </c>
      <c r="F360" s="81">
        <v>3.51</v>
      </c>
      <c r="G360" s="141">
        <v>0.8</v>
      </c>
      <c r="H360" s="140"/>
      <c r="I360" s="140"/>
      <c r="J360" s="140"/>
      <c r="K360" s="51"/>
      <c r="L360" s="82">
        <v>1.4</v>
      </c>
      <c r="M360" s="82">
        <v>1.68</v>
      </c>
      <c r="N360" s="82">
        <v>2.23</v>
      </c>
      <c r="O360" s="83">
        <v>2.57</v>
      </c>
      <c r="P360" s="142">
        <v>40</v>
      </c>
      <c r="Q360" s="84">
        <f>(P360*$E360*$F360*$G360*$L360*$Q$11)</f>
        <v>4491930.6431999998</v>
      </c>
      <c r="R360" s="84">
        <v>40</v>
      </c>
      <c r="S360" s="84">
        <f>(R360*$E360*$F360*$G360*$L360*$S$11)</f>
        <v>4491930.6431999998</v>
      </c>
      <c r="T360" s="84">
        <v>9</v>
      </c>
      <c r="U360" s="84">
        <f>(T360*$E360*$F360*$G360*$L360*$U$11)</f>
        <v>1148504.9939999999</v>
      </c>
      <c r="V360" s="84"/>
      <c r="W360" s="85">
        <f>(V360*$E360*$F360*$G360*$L360*$W$11)</f>
        <v>0</v>
      </c>
      <c r="X360" s="84"/>
      <c r="Y360" s="84">
        <f>(X360*$E360*$F360*$G360*$L360*$Y$11)</f>
        <v>0</v>
      </c>
      <c r="Z360" s="84"/>
      <c r="AA360" s="84"/>
      <c r="AB360" s="84"/>
      <c r="AC360" s="84">
        <f>(AB360*$E360*$F360*$G360*$L360*$AC$11)</f>
        <v>0</v>
      </c>
      <c r="AD360" s="84"/>
      <c r="AE360" s="84"/>
      <c r="AF360" s="84">
        <v>2</v>
      </c>
      <c r="AG360" s="84">
        <f>(AF360*$E360*$F360*$G360*$L360*$AG$11)</f>
        <v>224596.53215999997</v>
      </c>
      <c r="AH360" s="84"/>
      <c r="AI360" s="84"/>
      <c r="AJ360" s="86"/>
      <c r="AK360" s="84">
        <f>(AJ360*$E360*$F360*$G360*$L360*$AK$11)</f>
        <v>0</v>
      </c>
      <c r="AL360" s="84">
        <v>20</v>
      </c>
      <c r="AM360" s="85">
        <f>(AL360*$E360*$F360*$G360*$L360*$AM$11)</f>
        <v>2245965.3215999999</v>
      </c>
      <c r="AN360" s="84"/>
      <c r="AO360" s="84">
        <f>(AN360*$E360*$F360*$G360*$L360*$AO$11)</f>
        <v>0</v>
      </c>
      <c r="AP360" s="84">
        <v>5</v>
      </c>
      <c r="AQ360" s="84">
        <f>(AP360*$E360*$F360*$G360*$M360*$AQ$11)</f>
        <v>673789.59648000007</v>
      </c>
      <c r="AR360" s="90"/>
      <c r="AS360" s="84">
        <f>(AR360*$E360*$F360*$G360*$M360*$AS$11)</f>
        <v>0</v>
      </c>
      <c r="AT360" s="84"/>
      <c r="AU360" s="89">
        <f>(AT360*$E360*$F360*$G360*$M360*$AU$11)</f>
        <v>0</v>
      </c>
      <c r="AV360" s="84"/>
      <c r="AW360" s="84">
        <f>(AV360*$E360*$F360*$G360*$L360*$AW$11)</f>
        <v>0</v>
      </c>
      <c r="AX360" s="84">
        <v>0</v>
      </c>
      <c r="AY360" s="84">
        <f>(AX360*$E360*$F360*$G360*$L360*$AY$11)</f>
        <v>0</v>
      </c>
      <c r="AZ360" s="84"/>
      <c r="BA360" s="84">
        <f>(AZ360*$E360*$F360*$G360*$L360*$BA$11)</f>
        <v>0</v>
      </c>
      <c r="BB360" s="84"/>
      <c r="BC360" s="84">
        <f>(BB360*$E360*$F360*$G360*$L360*$BC$11)</f>
        <v>0</v>
      </c>
      <c r="BD360" s="84"/>
      <c r="BE360" s="85">
        <f>(BD360*$E360*$F360*$G360*$L360*$BE$11)</f>
        <v>0</v>
      </c>
      <c r="BF360" s="84"/>
      <c r="BG360" s="85">
        <f>(BF360*$E360*$F360*$G360*$L360*$BG$11)</f>
        <v>0</v>
      </c>
      <c r="BH360" s="84">
        <v>3</v>
      </c>
      <c r="BI360" s="84">
        <f>(BH360*$E360*$F360*$G360*$L360*$BI$11)</f>
        <v>367521.59808000003</v>
      </c>
      <c r="BJ360" s="84">
        <v>2</v>
      </c>
      <c r="BK360" s="84">
        <f>(BJ360*$E360*$F360*$G360*$M360*$BK$11)</f>
        <v>269515.83859200001</v>
      </c>
      <c r="BL360" s="84"/>
      <c r="BM360" s="84">
        <f>(BL360*$E360*$F360*$G360*$M360*$BM$11)</f>
        <v>0</v>
      </c>
      <c r="BN360" s="84"/>
      <c r="BO360" s="85">
        <f>(BN360*$E360*$F360*$G360*$M360*$BO$11)</f>
        <v>0</v>
      </c>
      <c r="BP360" s="84">
        <v>2</v>
      </c>
      <c r="BQ360" s="84">
        <f>(BP360*$E360*$F360*$G360*$M360*$BQ$11)</f>
        <v>245014.39871999997</v>
      </c>
      <c r="BR360" s="84">
        <v>2</v>
      </c>
      <c r="BS360" s="84">
        <f>(BR360*$E360*$F360*$G360*$M360*$BS$11)</f>
        <v>220512.95884799998</v>
      </c>
      <c r="BT360" s="84">
        <v>4</v>
      </c>
      <c r="BU360" s="85">
        <f>(BT360*$E360*$F360*$G360*$M360*$BU$11)</f>
        <v>588034.55692799995</v>
      </c>
      <c r="BV360" s="84">
        <v>10</v>
      </c>
      <c r="BW360" s="89">
        <f>(BV360*$E360*$F360*$G360*$M360*$BW$11)</f>
        <v>1470086.3923199999</v>
      </c>
      <c r="BX360" s="84"/>
      <c r="BY360" s="84">
        <f>(BX360*$E360*$F360*$G360*$L360*$BY$11)</f>
        <v>0</v>
      </c>
      <c r="BZ360" s="84"/>
      <c r="CA360" s="84">
        <f>(BZ360*$E360*$F360*$G360*$L360*$CA$11)</f>
        <v>0</v>
      </c>
      <c r="CB360" s="84"/>
      <c r="CC360" s="84">
        <f>(CB360*$E360*$F360*$G360*$L360*$CC$11)</f>
        <v>0</v>
      </c>
      <c r="CD360" s="84">
        <v>3</v>
      </c>
      <c r="CE360" s="84">
        <f>(CD360*$E360*$F360*$G360*$M360*$CE$11)</f>
        <v>367521.59808000003</v>
      </c>
      <c r="CF360" s="84"/>
      <c r="CG360" s="84"/>
      <c r="CH360" s="84"/>
      <c r="CI360" s="85">
        <f>(CH360*$E360*$F360*$G360*$L360*$CI$11)</f>
        <v>0</v>
      </c>
      <c r="CJ360" s="84">
        <v>12</v>
      </c>
      <c r="CK360" s="85">
        <f>(CJ360*$E360*$F360*$G360*$L360*$CK$11)</f>
        <v>980057.59488000022</v>
      </c>
      <c r="CL360" s="84">
        <v>1</v>
      </c>
      <c r="CM360" s="84">
        <f>(CL360*$E360*$F360*$G360*$L360*$CM$11)</f>
        <v>102089.33279999997</v>
      </c>
      <c r="CN360" s="84">
        <v>15</v>
      </c>
      <c r="CO360" s="84">
        <f>(CN360*$E360*$F360*$G360*$L360*$CO$11)</f>
        <v>1531339.9919999999</v>
      </c>
      <c r="CP360" s="84">
        <v>12</v>
      </c>
      <c r="CQ360" s="84">
        <f>(CP360*$E360*$F360*$G360*$L360*$CQ$11)</f>
        <v>1225071.9936000002</v>
      </c>
      <c r="CR360" s="84">
        <v>5</v>
      </c>
      <c r="CS360" s="84">
        <f>(CR360*$E360*$F360*$G360*$M360*$CS$11)</f>
        <v>612535.99679999996</v>
      </c>
      <c r="CT360" s="84">
        <v>10</v>
      </c>
      <c r="CU360" s="84">
        <f>(CT360*$E360*$F360*$G360*$M360*$CU$11)</f>
        <v>1225071.9935999999</v>
      </c>
      <c r="CV360" s="84"/>
      <c r="CW360" s="84">
        <f>(CV360*$E360*$F360*$G360*$M360*$CW$11)</f>
        <v>0</v>
      </c>
      <c r="CX360" s="90"/>
      <c r="CY360" s="84">
        <f>(CX360*$E360*$F360*$G360*$M360*$CY$11)</f>
        <v>0</v>
      </c>
      <c r="CZ360" s="84"/>
      <c r="DA360" s="89"/>
      <c r="DB360" s="84"/>
      <c r="DC360" s="84">
        <f>(DB360*$E360*$F360*$G360*$M360*$DC$11)</f>
        <v>0</v>
      </c>
      <c r="DD360" s="91"/>
      <c r="DE360" s="84">
        <f>(DD360*$E360*$F360*$G360*$M360*$DE$11)</f>
        <v>0</v>
      </c>
      <c r="DF360" s="84">
        <v>2</v>
      </c>
      <c r="DG360" s="84">
        <f>(DF360*$E360*$F360*$G360*$M360*$DG$11)</f>
        <v>245014.39871999997</v>
      </c>
      <c r="DH360" s="84"/>
      <c r="DI360" s="84">
        <f>(DH360*$E360*$F360*$G360*$N360*$DI$11)</f>
        <v>0</v>
      </c>
      <c r="DJ360" s="84"/>
      <c r="DK360" s="92">
        <f>(DJ360*$E360*$F360*$G360*$O360*$DK$11)</f>
        <v>0</v>
      </c>
      <c r="DL360" s="89"/>
      <c r="DM360" s="89"/>
      <c r="DN360" s="85">
        <f t="shared" si="1133"/>
        <v>199</v>
      </c>
      <c r="DO360" s="85">
        <f t="shared" si="1134"/>
        <v>22726106.374608003</v>
      </c>
    </row>
    <row r="361" spans="1:119" ht="22.5" customHeight="1" x14ac:dyDescent="0.25">
      <c r="A361" s="73"/>
      <c r="B361" s="78">
        <v>317</v>
      </c>
      <c r="C361" s="79" t="s">
        <v>792</v>
      </c>
      <c r="D361" s="109" t="s">
        <v>793</v>
      </c>
      <c r="E361" s="74">
        <v>25969</v>
      </c>
      <c r="F361" s="81">
        <v>4.0199999999999996</v>
      </c>
      <c r="G361" s="76">
        <v>1</v>
      </c>
      <c r="H361" s="77"/>
      <c r="I361" s="77"/>
      <c r="J361" s="77"/>
      <c r="K361" s="51"/>
      <c r="L361" s="82">
        <v>1.4</v>
      </c>
      <c r="M361" s="82">
        <v>1.68</v>
      </c>
      <c r="N361" s="82">
        <v>2.23</v>
      </c>
      <c r="O361" s="83">
        <v>2.57</v>
      </c>
      <c r="P361" s="142">
        <v>2</v>
      </c>
      <c r="Q361" s="84">
        <f>(P361*$E361*$F361*$G361*$L361*$Q$11)</f>
        <v>321537.77039999998</v>
      </c>
      <c r="R361" s="84">
        <v>4</v>
      </c>
      <c r="S361" s="84">
        <f>(R361*$E361*$F361*$G361*$L361*$S$11)</f>
        <v>643075.54079999996</v>
      </c>
      <c r="T361" s="84"/>
      <c r="U361" s="84">
        <f>(T361*$E361*$F361*$G361*$L361*$U$11)</f>
        <v>0</v>
      </c>
      <c r="V361" s="84"/>
      <c r="W361" s="85">
        <f>(V361*$E361*$F361*$G361*$L361*$W$11)</f>
        <v>0</v>
      </c>
      <c r="X361" s="84"/>
      <c r="Y361" s="84">
        <f>(X361*$E361*$F361*$G361*$L361*$Y$11)</f>
        <v>0</v>
      </c>
      <c r="Z361" s="84"/>
      <c r="AA361" s="84"/>
      <c r="AB361" s="84"/>
      <c r="AC361" s="84">
        <f>(AB361*$E361*$F361*$G361*$L361*$AC$11)</f>
        <v>0</v>
      </c>
      <c r="AD361" s="84"/>
      <c r="AE361" s="84"/>
      <c r="AF361" s="84">
        <v>2</v>
      </c>
      <c r="AG361" s="84">
        <f>(AF361*$E361*$F361*$G361*$L361*$AG$11)</f>
        <v>321537.77039999998</v>
      </c>
      <c r="AH361" s="84"/>
      <c r="AI361" s="84"/>
      <c r="AJ361" s="86"/>
      <c r="AK361" s="84">
        <f>(AJ361*$E361*$F361*$G361*$L361*$AK$11)</f>
        <v>0</v>
      </c>
      <c r="AL361" s="84"/>
      <c r="AM361" s="85">
        <f>(AL361*$E361*$F361*$G361*$L361*$AM$11)</f>
        <v>0</v>
      </c>
      <c r="AN361" s="84"/>
      <c r="AO361" s="84">
        <f>(AN361*$E361*$F361*$G361*$L361*$AO$11)</f>
        <v>0</v>
      </c>
      <c r="AP361" s="84">
        <v>2</v>
      </c>
      <c r="AQ361" s="84">
        <f>(AP361*$E361*$F361*$G361*$M361*$AQ$11)</f>
        <v>385845.32447999995</v>
      </c>
      <c r="AR361" s="90"/>
      <c r="AS361" s="84">
        <f>(AR361*$E361*$F361*$G361*$M361*$AS$11)</f>
        <v>0</v>
      </c>
      <c r="AT361" s="84"/>
      <c r="AU361" s="89">
        <f>(AT361*$E361*$F361*$G361*$M361*$AU$11)</f>
        <v>0</v>
      </c>
      <c r="AV361" s="84"/>
      <c r="AW361" s="84">
        <f>(AV361*$E361*$F361*$G361*$L361*$AW$11)</f>
        <v>0</v>
      </c>
      <c r="AX361" s="84">
        <v>0</v>
      </c>
      <c r="AY361" s="84">
        <f>(AX361*$E361*$F361*$G361*$L361*$AY$11)</f>
        <v>0</v>
      </c>
      <c r="AZ361" s="84"/>
      <c r="BA361" s="84">
        <f>(AZ361*$E361*$F361*$G361*$L361*$BA$11)</f>
        <v>0</v>
      </c>
      <c r="BB361" s="84"/>
      <c r="BC361" s="84">
        <f>(BB361*$E361*$F361*$G361*$L361*$BC$11)</f>
        <v>0</v>
      </c>
      <c r="BD361" s="84"/>
      <c r="BE361" s="85">
        <f>(BD361*$E361*$F361*$G361*$L361*$BE$11)</f>
        <v>0</v>
      </c>
      <c r="BF361" s="84"/>
      <c r="BG361" s="85">
        <f>(BF361*$E361*$F361*$G361*$L361*$BG$11)</f>
        <v>0</v>
      </c>
      <c r="BH361" s="84"/>
      <c r="BI361" s="84">
        <f>(BH361*$E361*$F361*$G361*$L361*$BI$11)</f>
        <v>0</v>
      </c>
      <c r="BJ361" s="84"/>
      <c r="BK361" s="84">
        <f>(BJ361*$E361*$F361*$G361*$M361*$BK$11)</f>
        <v>0</v>
      </c>
      <c r="BL361" s="84"/>
      <c r="BM361" s="84">
        <f>(BL361*$E361*$F361*$G361*$M361*$BM$11)</f>
        <v>0</v>
      </c>
      <c r="BN361" s="84"/>
      <c r="BO361" s="85">
        <f>(BN361*$E361*$F361*$G361*$M361*$BO$11)</f>
        <v>0</v>
      </c>
      <c r="BP361" s="84"/>
      <c r="BQ361" s="84">
        <f>(BP361*$E361*$F361*$G361*$M361*$BQ$11)</f>
        <v>0</v>
      </c>
      <c r="BR361" s="84"/>
      <c r="BS361" s="84">
        <f>(BR361*$E361*$F361*$G361*$M361*$BS$11)</f>
        <v>0</v>
      </c>
      <c r="BT361" s="84"/>
      <c r="BU361" s="85">
        <f>(BT361*$E361*$F361*$G361*$M361*$BU$11)</f>
        <v>0</v>
      </c>
      <c r="BV361" s="84"/>
      <c r="BW361" s="89">
        <f>(BV361*$E361*$F361*$G361*$M361*$BW$11)</f>
        <v>0</v>
      </c>
      <c r="BX361" s="84"/>
      <c r="BY361" s="84">
        <f>(BX361*$E361*$F361*$G361*$L361*$BY$11)</f>
        <v>0</v>
      </c>
      <c r="BZ361" s="84"/>
      <c r="CA361" s="84">
        <f>(BZ361*$E361*$F361*$G361*$L361*$CA$11)</f>
        <v>0</v>
      </c>
      <c r="CB361" s="84"/>
      <c r="CC361" s="84">
        <f>(CB361*$E361*$F361*$G361*$L361*$CC$11)</f>
        <v>0</v>
      </c>
      <c r="CD361" s="84"/>
      <c r="CE361" s="84">
        <f>(CD361*$E361*$F361*$G361*$M361*$CE$11)</f>
        <v>0</v>
      </c>
      <c r="CF361" s="84"/>
      <c r="CG361" s="84"/>
      <c r="CH361" s="84"/>
      <c r="CI361" s="85">
        <f>(CH361*$E361*$F361*$G361*$L361*$CI$11)</f>
        <v>0</v>
      </c>
      <c r="CJ361" s="84"/>
      <c r="CK361" s="85">
        <f>(CJ361*$E361*$F361*$G361*$L361*$CK$11)</f>
        <v>0</v>
      </c>
      <c r="CL361" s="84"/>
      <c r="CM361" s="84">
        <f>(CL361*$E361*$F361*$G361*$L361*$CM$11)</f>
        <v>0</v>
      </c>
      <c r="CN361" s="84"/>
      <c r="CO361" s="84">
        <f>(CN361*$E361*$F361*$G361*$L361*$CO$11)</f>
        <v>0</v>
      </c>
      <c r="CP361" s="84"/>
      <c r="CQ361" s="84">
        <f>(CP361*$E361*$F361*$G361*$L361*$CQ$11)</f>
        <v>0</v>
      </c>
      <c r="CR361" s="84"/>
      <c r="CS361" s="84">
        <f>(CR361*$E361*$F361*$G361*$M361*$CS$11)</f>
        <v>0</v>
      </c>
      <c r="CT361" s="84"/>
      <c r="CU361" s="84">
        <f>(CT361*$E361*$F361*$G361*$M361*$CU$11)</f>
        <v>0</v>
      </c>
      <c r="CV361" s="84"/>
      <c r="CW361" s="84">
        <f>(CV361*$E361*$F361*$G361*$M361*$CW$11)</f>
        <v>0</v>
      </c>
      <c r="CX361" s="90"/>
      <c r="CY361" s="84">
        <f>(CX361*$E361*$F361*$G361*$M361*$CY$11)</f>
        <v>0</v>
      </c>
      <c r="CZ361" s="84"/>
      <c r="DA361" s="89"/>
      <c r="DB361" s="84"/>
      <c r="DC361" s="84">
        <f>(DB361*$E361*$F361*$G361*$M361*$DC$11)</f>
        <v>0</v>
      </c>
      <c r="DD361" s="91"/>
      <c r="DE361" s="84">
        <f>(DD361*$E361*$F361*$G361*$M361*$DE$11)</f>
        <v>0</v>
      </c>
      <c r="DF361" s="84"/>
      <c r="DG361" s="84">
        <f>(DF361*$E361*$F361*$G361*$M361*$DG$11)</f>
        <v>0</v>
      </c>
      <c r="DH361" s="84"/>
      <c r="DI361" s="84">
        <f>(DH361*$E361*$F361*$G361*$N361*$DI$11)</f>
        <v>0</v>
      </c>
      <c r="DJ361" s="84"/>
      <c r="DK361" s="92">
        <f>(DJ361*$E361*$F361*$G361*$O361*$DK$11)</f>
        <v>0</v>
      </c>
      <c r="DL361" s="89"/>
      <c r="DM361" s="89"/>
      <c r="DN361" s="85">
        <f t="shared" si="1133"/>
        <v>10</v>
      </c>
      <c r="DO361" s="85">
        <f t="shared" si="1134"/>
        <v>1671996.4060799999</v>
      </c>
    </row>
    <row r="362" spans="1:119" ht="30" customHeight="1" x14ac:dyDescent="0.25">
      <c r="A362" s="73"/>
      <c r="B362" s="78">
        <v>318</v>
      </c>
      <c r="C362" s="79" t="s">
        <v>794</v>
      </c>
      <c r="D362" s="109" t="s">
        <v>795</v>
      </c>
      <c r="E362" s="74">
        <v>25969</v>
      </c>
      <c r="F362" s="81">
        <v>0.84</v>
      </c>
      <c r="G362" s="76">
        <v>1</v>
      </c>
      <c r="H362" s="77"/>
      <c r="I362" s="77"/>
      <c r="J362" s="77"/>
      <c r="K362" s="51"/>
      <c r="L362" s="82">
        <v>1.4</v>
      </c>
      <c r="M362" s="82">
        <v>1.68</v>
      </c>
      <c r="N362" s="82">
        <v>2.23</v>
      </c>
      <c r="O362" s="83">
        <v>2.57</v>
      </c>
      <c r="P362" s="142">
        <v>60</v>
      </c>
      <c r="Q362" s="84">
        <f>(P362*$E362*$F362*$G362*$L362*$Q$11)</f>
        <v>2015609.9039999999</v>
      </c>
      <c r="R362" s="84">
        <v>39</v>
      </c>
      <c r="S362" s="84">
        <f>(R362*$E362*$F362*$G362*$L362*$S$11)</f>
        <v>1310146.4375999998</v>
      </c>
      <c r="T362" s="84">
        <v>9</v>
      </c>
      <c r="U362" s="84">
        <f>(T362*$E362*$F362*$G362*$L362*$U$11)</f>
        <v>343569.86999999994</v>
      </c>
      <c r="V362" s="84"/>
      <c r="W362" s="85">
        <f>(V362*$E362*$F362*$G362*$L362*$W$11)</f>
        <v>0</v>
      </c>
      <c r="X362" s="84">
        <v>4</v>
      </c>
      <c r="Y362" s="84">
        <f>(X362*$E362*$F362*$G362*$L362*$Y$11)</f>
        <v>171021.44639999999</v>
      </c>
      <c r="Z362" s="84"/>
      <c r="AA362" s="84"/>
      <c r="AB362" s="84"/>
      <c r="AC362" s="84">
        <f>(AB362*$E362*$F362*$G362*$L362*$AC$11)</f>
        <v>0</v>
      </c>
      <c r="AD362" s="84"/>
      <c r="AE362" s="84"/>
      <c r="AF362" s="84">
        <v>3</v>
      </c>
      <c r="AG362" s="84">
        <f>(AF362*$E362*$F362*$G362*$L362*$AG$11)</f>
        <v>100780.4952</v>
      </c>
      <c r="AH362" s="84"/>
      <c r="AI362" s="84"/>
      <c r="AJ362" s="84">
        <v>24</v>
      </c>
      <c r="AK362" s="84">
        <f>(AJ362*$E362*$F362*$G362*$L362*$AK$11)</f>
        <v>806243.96160000004</v>
      </c>
      <c r="AL362" s="84"/>
      <c r="AM362" s="85">
        <f>(AL362*$E362*$F362*$G362*$L362*$AM$11)</f>
        <v>0</v>
      </c>
      <c r="AN362" s="84">
        <v>6</v>
      </c>
      <c r="AO362" s="84">
        <f>(AN362*$E362*$F362*$G362*$L362*$AO$11)</f>
        <v>201560.99040000001</v>
      </c>
      <c r="AP362" s="84">
        <v>50</v>
      </c>
      <c r="AQ362" s="84">
        <f>(AP362*$E362*$F362*$G362*$M362*$AQ$11)</f>
        <v>2015609.9040000001</v>
      </c>
      <c r="AR362" s="90"/>
      <c r="AS362" s="84">
        <f>(AR362*$E362*$F362*$G362*$M362*$AS$11)</f>
        <v>0</v>
      </c>
      <c r="AT362" s="84"/>
      <c r="AU362" s="89">
        <f>(AT362*$E362*$F362*$G362*$M362*$AU$11)</f>
        <v>0</v>
      </c>
      <c r="AV362" s="84"/>
      <c r="AW362" s="84">
        <f>(AV362*$E362*$F362*$G362*$L362*$AW$11)</f>
        <v>0</v>
      </c>
      <c r="AX362" s="84">
        <v>0</v>
      </c>
      <c r="AY362" s="84">
        <f>(AX362*$E362*$F362*$G362*$L362*$AY$11)</f>
        <v>0</v>
      </c>
      <c r="AZ362" s="84"/>
      <c r="BA362" s="84">
        <f>(AZ362*$E362*$F362*$G362*$L362*$BA$11)</f>
        <v>0</v>
      </c>
      <c r="BB362" s="84"/>
      <c r="BC362" s="84">
        <f>(BB362*$E362*$F362*$G362*$L362*$BC$11)</f>
        <v>0</v>
      </c>
      <c r="BD362" s="84"/>
      <c r="BE362" s="85">
        <f>(BD362*$E362*$F362*$G362*$L362*$BE$11)</f>
        <v>0</v>
      </c>
      <c r="BF362" s="84"/>
      <c r="BG362" s="85">
        <f>(BF362*$E362*$F362*$G362*$L362*$BG$11)</f>
        <v>0</v>
      </c>
      <c r="BH362" s="84">
        <v>2</v>
      </c>
      <c r="BI362" s="84">
        <f>(BH362*$E362*$F362*$G362*$L362*$BI$11)</f>
        <v>73294.905599999998</v>
      </c>
      <c r="BJ362" s="84">
        <v>1</v>
      </c>
      <c r="BK362" s="84">
        <f>(BJ362*$E362*$F362*$G362*$M362*$BK$11)</f>
        <v>40312.198080000002</v>
      </c>
      <c r="BL362" s="84"/>
      <c r="BM362" s="84">
        <f>(BL362*$E362*$F362*$G362*$M362*$BM$11)</f>
        <v>0</v>
      </c>
      <c r="BN362" s="84"/>
      <c r="BO362" s="85">
        <f>(BN362*$E362*$F362*$G362*$M362*$BO$11)</f>
        <v>0</v>
      </c>
      <c r="BP362" s="84"/>
      <c r="BQ362" s="84">
        <f>(BP362*$E362*$F362*$G362*$M362*$BQ$11)</f>
        <v>0</v>
      </c>
      <c r="BR362" s="84"/>
      <c r="BS362" s="84">
        <f>(BR362*$E362*$F362*$G362*$M362*$BS$11)</f>
        <v>0</v>
      </c>
      <c r="BT362" s="84">
        <v>5</v>
      </c>
      <c r="BU362" s="85">
        <f>(BT362*$E362*$F362*$G362*$M362*$BU$11)</f>
        <v>219884.71679999999</v>
      </c>
      <c r="BV362" s="84">
        <v>8</v>
      </c>
      <c r="BW362" s="89">
        <f>(BV362*$E362*$F362*$G362*$M362*$BW$11)</f>
        <v>351815.54687999998</v>
      </c>
      <c r="BX362" s="84"/>
      <c r="BY362" s="84">
        <f>(BX362*$E362*$F362*$G362*$L362*$BY$11)</f>
        <v>0</v>
      </c>
      <c r="BZ362" s="84"/>
      <c r="CA362" s="84">
        <f>(BZ362*$E362*$F362*$G362*$L362*$CA$11)</f>
        <v>0</v>
      </c>
      <c r="CB362" s="84"/>
      <c r="CC362" s="84">
        <f>(CB362*$E362*$F362*$G362*$L362*$CC$11)</f>
        <v>0</v>
      </c>
      <c r="CD362" s="84"/>
      <c r="CE362" s="84">
        <f>(CD362*$E362*$F362*$G362*$M362*$CE$11)</f>
        <v>0</v>
      </c>
      <c r="CF362" s="84"/>
      <c r="CG362" s="84"/>
      <c r="CH362" s="84"/>
      <c r="CI362" s="85">
        <f>(CH362*$E362*$F362*$G362*$L362*$CI$11)</f>
        <v>0</v>
      </c>
      <c r="CJ362" s="84"/>
      <c r="CK362" s="85">
        <f>(CJ362*$E362*$F362*$G362*$L362*$CK$11)</f>
        <v>0</v>
      </c>
      <c r="CL362" s="84"/>
      <c r="CM362" s="84">
        <f>(CL362*$E362*$F362*$G362*$L362*$CM$11)</f>
        <v>0</v>
      </c>
      <c r="CN362" s="84">
        <v>1</v>
      </c>
      <c r="CO362" s="84">
        <f>(CN362*$E362*$F362*$G362*$L362*$CO$11)</f>
        <v>30539.543999999998</v>
      </c>
      <c r="CP362" s="84"/>
      <c r="CQ362" s="84">
        <f>(CP362*$E362*$F362*$G362*$L362*$CQ$11)</f>
        <v>0</v>
      </c>
      <c r="CR362" s="84">
        <v>3</v>
      </c>
      <c r="CS362" s="84">
        <f>(CR362*$E362*$F362*$G362*$M362*$CS$11)</f>
        <v>109942.3584</v>
      </c>
      <c r="CT362" s="84"/>
      <c r="CU362" s="84">
        <f>(CT362*$E362*$F362*$G362*$M362*$CU$11)</f>
        <v>0</v>
      </c>
      <c r="CV362" s="84"/>
      <c r="CW362" s="84">
        <f>(CV362*$E362*$F362*$G362*$M362*$CW$11)</f>
        <v>0</v>
      </c>
      <c r="CX362" s="90"/>
      <c r="CY362" s="84">
        <f>(CX362*$E362*$F362*$G362*$M362*$CY$11)</f>
        <v>0</v>
      </c>
      <c r="CZ362" s="84"/>
      <c r="DA362" s="89"/>
      <c r="DB362" s="84"/>
      <c r="DC362" s="84">
        <f>(DB362*$E362*$F362*$G362*$M362*$DC$11)</f>
        <v>0</v>
      </c>
      <c r="DD362" s="91"/>
      <c r="DE362" s="84">
        <f>(DD362*$E362*$F362*$G362*$M362*$DE$11)</f>
        <v>0</v>
      </c>
      <c r="DF362" s="84">
        <v>15</v>
      </c>
      <c r="DG362" s="84">
        <f>(DF362*$E362*$F362*$G362*$M362*$DG$11)</f>
        <v>549711.7919999999</v>
      </c>
      <c r="DH362" s="84"/>
      <c r="DI362" s="84">
        <f>(DH362*$E362*$F362*$G362*$N362*$DI$11)</f>
        <v>0</v>
      </c>
      <c r="DJ362" s="84">
        <v>1</v>
      </c>
      <c r="DK362" s="92">
        <f>(DJ362*$E362*$F362*$G362*$O362*$DK$11)</f>
        <v>56061.877199999995</v>
      </c>
      <c r="DL362" s="89"/>
      <c r="DM362" s="89"/>
      <c r="DN362" s="85">
        <f t="shared" si="1133"/>
        <v>231</v>
      </c>
      <c r="DO362" s="85">
        <f t="shared" si="1134"/>
        <v>8396105.9481600001</v>
      </c>
    </row>
    <row r="363" spans="1:119" ht="49.5" customHeight="1" x14ac:dyDescent="0.25">
      <c r="A363" s="73"/>
      <c r="B363" s="78">
        <v>319</v>
      </c>
      <c r="C363" s="79" t="s">
        <v>796</v>
      </c>
      <c r="D363" s="109" t="s">
        <v>797</v>
      </c>
      <c r="E363" s="74">
        <v>25969</v>
      </c>
      <c r="F363" s="76">
        <v>0.5</v>
      </c>
      <c r="G363" s="76">
        <v>1</v>
      </c>
      <c r="H363" s="77"/>
      <c r="I363" s="77"/>
      <c r="J363" s="77"/>
      <c r="K363" s="51"/>
      <c r="L363" s="82">
        <v>1.4</v>
      </c>
      <c r="M363" s="82">
        <v>1.68</v>
      </c>
      <c r="N363" s="82">
        <v>2.23</v>
      </c>
      <c r="O363" s="83">
        <v>2.57</v>
      </c>
      <c r="P363" s="142">
        <v>15</v>
      </c>
      <c r="Q363" s="84">
        <f>(P363*$E363*$F363*$G363*$L363*$Q$11)</f>
        <v>299941.95</v>
      </c>
      <c r="R363" s="84">
        <v>2</v>
      </c>
      <c r="S363" s="84">
        <f>(R363*$E363*$F363*$G363*$L363*$S$11)</f>
        <v>39992.26</v>
      </c>
      <c r="T363" s="84">
        <v>30</v>
      </c>
      <c r="U363" s="84">
        <f>(T363*$E363*$F363*$G363*$L363*$U$11)</f>
        <v>681686.25</v>
      </c>
      <c r="V363" s="84">
        <v>1</v>
      </c>
      <c r="W363" s="85">
        <f>(V363*$E363*$F363*$G363*$L363*$W$11)</f>
        <v>22722.875</v>
      </c>
      <c r="X363" s="84">
        <v>2</v>
      </c>
      <c r="Y363" s="84">
        <f>(X363*$E363*$F363*$G363*$L363*$Y$11)</f>
        <v>50899.24</v>
      </c>
      <c r="Z363" s="84"/>
      <c r="AA363" s="84"/>
      <c r="AB363" s="84"/>
      <c r="AC363" s="84">
        <f>(AB363*$E363*$F363*$G363*$L363*$AC$11)</f>
        <v>0</v>
      </c>
      <c r="AD363" s="84"/>
      <c r="AE363" s="84"/>
      <c r="AF363" s="84"/>
      <c r="AG363" s="84">
        <f>(AF363*$E363*$F363*$G363*$L363*$AG$11)</f>
        <v>0</v>
      </c>
      <c r="AH363" s="84"/>
      <c r="AI363" s="84"/>
      <c r="AJ363" s="84">
        <v>6</v>
      </c>
      <c r="AK363" s="84">
        <f>(AJ363*$E363*$F363*$G363*$L363*$AK$11)</f>
        <v>119976.78</v>
      </c>
      <c r="AL363" s="84">
        <v>98</v>
      </c>
      <c r="AM363" s="85">
        <f>(AL363*$E363*$F363*$G363*$L363*$AM$11)</f>
        <v>1959620.74</v>
      </c>
      <c r="AN363" s="84">
        <v>1</v>
      </c>
      <c r="AO363" s="84">
        <f>(AN363*$E363*$F363*$G363*$L363*$AO$11)</f>
        <v>19996.13</v>
      </c>
      <c r="AP363" s="84">
        <v>5</v>
      </c>
      <c r="AQ363" s="84">
        <f>(AP363*$E363*$F363*$G363*$M363*$AQ$11)</f>
        <v>119976.78000000001</v>
      </c>
      <c r="AR363" s="90">
        <v>1</v>
      </c>
      <c r="AS363" s="84">
        <f>(AR363*$E363*$F363*$G363*$M363*$AS$11)</f>
        <v>30539.543999999998</v>
      </c>
      <c r="AT363" s="84"/>
      <c r="AU363" s="89">
        <f>(AT363*$E363*$F363*$G363*$M363*$AU$11)</f>
        <v>0</v>
      </c>
      <c r="AV363" s="84"/>
      <c r="AW363" s="84">
        <f>(AV363*$E363*$F363*$G363*$L363*$AW$11)</f>
        <v>0</v>
      </c>
      <c r="AX363" s="84"/>
      <c r="AY363" s="84">
        <f>(AX363*$E363*$F363*$G363*$L363*$AY$11)</f>
        <v>0</v>
      </c>
      <c r="AZ363" s="84"/>
      <c r="BA363" s="84">
        <f>(AZ363*$E363*$F363*$G363*$L363*$BA$11)</f>
        <v>0</v>
      </c>
      <c r="BB363" s="84"/>
      <c r="BC363" s="84">
        <f>(BB363*$E363*$F363*$G363*$L363*$BC$11)</f>
        <v>0</v>
      </c>
      <c r="BD363" s="84"/>
      <c r="BE363" s="85">
        <f>(BD363*$E363*$F363*$G363*$L363*$BE$11)</f>
        <v>0</v>
      </c>
      <c r="BF363" s="84"/>
      <c r="BG363" s="85">
        <f>(BF363*$E363*$F363*$G363*$L363*$BG$11)</f>
        <v>0</v>
      </c>
      <c r="BH363" s="84">
        <v>3</v>
      </c>
      <c r="BI363" s="84">
        <f>(BH363*$E363*$F363*$G363*$L363*$BI$11)</f>
        <v>65441.87999999999</v>
      </c>
      <c r="BJ363" s="84">
        <v>3</v>
      </c>
      <c r="BK363" s="84">
        <f>(BJ363*$E363*$F363*$G363*$M363*$BK$11)</f>
        <v>71986.067999999999</v>
      </c>
      <c r="BL363" s="84"/>
      <c r="BM363" s="84">
        <f>(BL363*$E363*$F363*$G363*$M363*$BM$11)</f>
        <v>0</v>
      </c>
      <c r="BN363" s="84"/>
      <c r="BO363" s="85">
        <f>(BN363*$E363*$F363*$G363*$M363*$BO$11)</f>
        <v>0</v>
      </c>
      <c r="BP363" s="84">
        <v>12</v>
      </c>
      <c r="BQ363" s="84">
        <f>(BP363*$E363*$F363*$G363*$M363*$BQ$11)</f>
        <v>261767.52</v>
      </c>
      <c r="BR363" s="84">
        <v>9</v>
      </c>
      <c r="BS363" s="84">
        <f>(BR363*$E363*$F363*$G363*$M363*$BS$11)</f>
        <v>176693.076</v>
      </c>
      <c r="BT363" s="84">
        <v>8</v>
      </c>
      <c r="BU363" s="85">
        <f>(BT363*$E363*$F363*$G363*$M363*$BU$11)</f>
        <v>209414.01599999997</v>
      </c>
      <c r="BV363" s="84"/>
      <c r="BW363" s="89">
        <f>(BV363*$E363*$F363*$G363*$M363*$BW$11)</f>
        <v>0</v>
      </c>
      <c r="BX363" s="84"/>
      <c r="BY363" s="84">
        <f>(BX363*$E363*$F363*$G363*$L363*$BY$11)</f>
        <v>0</v>
      </c>
      <c r="BZ363" s="84"/>
      <c r="CA363" s="84">
        <f>(BZ363*$E363*$F363*$G363*$L363*$CA$11)</f>
        <v>0</v>
      </c>
      <c r="CB363" s="84"/>
      <c r="CC363" s="84">
        <f>(CB363*$E363*$F363*$G363*$L363*$CC$11)</f>
        <v>0</v>
      </c>
      <c r="CD363" s="84">
        <v>6</v>
      </c>
      <c r="CE363" s="84">
        <f>(CD363*$E363*$F363*$G363*$M363*$CE$11)</f>
        <v>130883.76</v>
      </c>
      <c r="CF363" s="84"/>
      <c r="CG363" s="84"/>
      <c r="CH363" s="84"/>
      <c r="CI363" s="85">
        <f>(CH363*$E363*$F363*$G363*$L363*$CI$11)</f>
        <v>0</v>
      </c>
      <c r="CJ363" s="84"/>
      <c r="CK363" s="85">
        <f>(CJ363*$E363*$F363*$G363*$L363*$CK$11)</f>
        <v>0</v>
      </c>
      <c r="CL363" s="84"/>
      <c r="CM363" s="84">
        <f>(CL363*$E363*$F363*$G363*$L363*$CM$11)</f>
        <v>0</v>
      </c>
      <c r="CN363" s="84"/>
      <c r="CO363" s="84">
        <f>(CN363*$E363*$F363*$G363*$L363*$CO$11)</f>
        <v>0</v>
      </c>
      <c r="CP363" s="84">
        <v>38</v>
      </c>
      <c r="CQ363" s="84">
        <f>(CP363*$E363*$F363*$G363*$L363*$CQ$11)</f>
        <v>690775.39999999991</v>
      </c>
      <c r="CR363" s="84">
        <v>3</v>
      </c>
      <c r="CS363" s="84">
        <f>(CR363*$E363*$F363*$G363*$M363*$CS$11)</f>
        <v>65441.88</v>
      </c>
      <c r="CT363" s="84"/>
      <c r="CU363" s="84">
        <f>(CT363*$E363*$F363*$G363*$M363*$CU$11)</f>
        <v>0</v>
      </c>
      <c r="CV363" s="84"/>
      <c r="CW363" s="84">
        <f>(CV363*$E363*$F363*$G363*$M363*$CW$11)</f>
        <v>0</v>
      </c>
      <c r="CX363" s="90">
        <v>30</v>
      </c>
      <c r="CY363" s="84">
        <f>(CX363*$E363*$F363*$G363*$M363*$CY$11)</f>
        <v>588976.91999999993</v>
      </c>
      <c r="CZ363" s="84"/>
      <c r="DA363" s="89"/>
      <c r="DB363" s="84"/>
      <c r="DC363" s="84">
        <f>(DB363*$E363*$F363*$G363*$M363*$DC$11)</f>
        <v>0</v>
      </c>
      <c r="DD363" s="91">
        <v>9</v>
      </c>
      <c r="DE363" s="84">
        <f>(DD363*$E363*$F363*$G363*$M363*$DE$11)</f>
        <v>196325.63999999998</v>
      </c>
      <c r="DF363" s="84">
        <v>17</v>
      </c>
      <c r="DG363" s="84">
        <f>(DF363*$E363*$F363*$G363*$M363*$DG$11)</f>
        <v>370837.32</v>
      </c>
      <c r="DH363" s="84"/>
      <c r="DI363" s="84">
        <f>(DH363*$E363*$F363*$G363*$N363*$DI$11)</f>
        <v>0</v>
      </c>
      <c r="DJ363" s="84">
        <v>3</v>
      </c>
      <c r="DK363" s="92">
        <f>(DJ363*$E363*$F363*$G363*$O363*$DK$11)</f>
        <v>100110.495</v>
      </c>
      <c r="DL363" s="89"/>
      <c r="DM363" s="89"/>
      <c r="DN363" s="85">
        <f t="shared" si="1133"/>
        <v>302</v>
      </c>
      <c r="DO363" s="85">
        <f t="shared" si="1134"/>
        <v>6274006.5239999993</v>
      </c>
    </row>
    <row r="364" spans="1:119" ht="30" customHeight="1" x14ac:dyDescent="0.25">
      <c r="A364" s="73"/>
      <c r="B364" s="78">
        <v>320</v>
      </c>
      <c r="C364" s="79" t="s">
        <v>798</v>
      </c>
      <c r="D364" s="109" t="s">
        <v>799</v>
      </c>
      <c r="E364" s="74">
        <v>25969</v>
      </c>
      <c r="F364" s="81">
        <v>0.37</v>
      </c>
      <c r="G364" s="76">
        <v>1</v>
      </c>
      <c r="H364" s="77"/>
      <c r="I364" s="77"/>
      <c r="J364" s="77"/>
      <c r="K364" s="51"/>
      <c r="L364" s="82">
        <v>1.4</v>
      </c>
      <c r="M364" s="82">
        <v>1.68</v>
      </c>
      <c r="N364" s="82">
        <v>2.23</v>
      </c>
      <c r="O364" s="83">
        <v>2.57</v>
      </c>
      <c r="P364" s="142">
        <v>40</v>
      </c>
      <c r="Q364" s="84">
        <f>(P364*$E364*$F364*$G364*$L364)</f>
        <v>538077.67999999993</v>
      </c>
      <c r="R364" s="84">
        <v>33</v>
      </c>
      <c r="S364" s="89">
        <f>(R364*$E364*$F364*$G364*$L364)</f>
        <v>443914.08599999995</v>
      </c>
      <c r="T364" s="84">
        <v>6</v>
      </c>
      <c r="U364" s="84">
        <f>(T364*$E364*$F364*$G364*$L364)</f>
        <v>80711.652000000002</v>
      </c>
      <c r="V364" s="84"/>
      <c r="W364" s="84">
        <f>(V364*$E364*$F364*$G364*$L364)</f>
        <v>0</v>
      </c>
      <c r="X364" s="84"/>
      <c r="Y364" s="84">
        <f>(X364*$E364*$F364*$G364*$L364)</f>
        <v>0</v>
      </c>
      <c r="Z364" s="84"/>
      <c r="AA364" s="84"/>
      <c r="AB364" s="84"/>
      <c r="AC364" s="84">
        <f>(AB364*$E364*$F364*$G364*$L364)</f>
        <v>0</v>
      </c>
      <c r="AD364" s="84"/>
      <c r="AE364" s="84"/>
      <c r="AF364" s="84"/>
      <c r="AG364" s="84">
        <f>(AF364*$E364*$F364*$G364*$L364)</f>
        <v>0</v>
      </c>
      <c r="AH364" s="84"/>
      <c r="AI364" s="84"/>
      <c r="AJ364" s="84">
        <f>110+20</f>
        <v>130</v>
      </c>
      <c r="AK364" s="84">
        <f>(AJ364*$E364*$F364*$G364*$L364)</f>
        <v>1748752.4599999997</v>
      </c>
      <c r="AL364" s="84">
        <v>40</v>
      </c>
      <c r="AM364" s="84">
        <f>(AL364*$E364*$F364*$G364*$L364)</f>
        <v>538077.67999999993</v>
      </c>
      <c r="AN364" s="84">
        <v>6</v>
      </c>
      <c r="AO364" s="84">
        <f>(AN364*$E364*$F364*$G364*$L364)</f>
        <v>80711.652000000002</v>
      </c>
      <c r="AP364" s="84">
        <v>63</v>
      </c>
      <c r="AQ364" s="85">
        <f>(AP364*$E364*$F364*$G364*$M364)</f>
        <v>1016966.8152</v>
      </c>
      <c r="AR364" s="88"/>
      <c r="AS364" s="84">
        <f>(AR364*$E364*$F364*$G364*$M364)</f>
        <v>0</v>
      </c>
      <c r="AT364" s="84">
        <v>5</v>
      </c>
      <c r="AU364" s="89">
        <f>(AT364*$E364*$F364*$G364*$M364)</f>
        <v>80711.652000000002</v>
      </c>
      <c r="AV364" s="84"/>
      <c r="AW364" s="84">
        <f>(AV364*$E364*$F364*$G364*$L364*$AK$11)</f>
        <v>0</v>
      </c>
      <c r="AX364" s="84">
        <v>0</v>
      </c>
      <c r="AY364" s="84">
        <f>(AX364*$E364*$F364*$G364*$L364*AY$11)</f>
        <v>0</v>
      </c>
      <c r="AZ364" s="84"/>
      <c r="BA364" s="84">
        <f>(AZ364*$E364*$F364*$G364*$L364*BA$11)</f>
        <v>0</v>
      </c>
      <c r="BB364" s="84"/>
      <c r="BC364" s="84">
        <f>(BB364*$E364*$F364*$G364*$L364)</f>
        <v>0</v>
      </c>
      <c r="BD364" s="84"/>
      <c r="BE364" s="84">
        <f t="shared" ref="BE364" si="1224">(BD364*$E364*$F364*$G364*$L364)</f>
        <v>0</v>
      </c>
      <c r="BF364" s="84"/>
      <c r="BG364" s="84"/>
      <c r="BH364" s="84"/>
      <c r="BI364" s="84">
        <f>(BH364*$E364*$F364*$G364*$L364)</f>
        <v>0</v>
      </c>
      <c r="BJ364" s="84"/>
      <c r="BK364" s="84">
        <f>(BJ364*$E364*$F364*$G364*$M364)</f>
        <v>0</v>
      </c>
      <c r="BL364" s="84"/>
      <c r="BM364" s="84">
        <f>(BL364*$E364*$F364*$G364*$M364)</f>
        <v>0</v>
      </c>
      <c r="BN364" s="84"/>
      <c r="BO364" s="84">
        <f>(BN364*$E364*$F364*$G364*$M364)</f>
        <v>0</v>
      </c>
      <c r="BP364" s="84">
        <v>16</v>
      </c>
      <c r="BQ364" s="84">
        <f>(BP364*$E364*$F364*$G364*$M364)</f>
        <v>258277.28640000001</v>
      </c>
      <c r="BR364" s="84">
        <v>9</v>
      </c>
      <c r="BS364" s="84">
        <f>(BR364*$E364*$F364*$G364*$M364)</f>
        <v>145280.9736</v>
      </c>
      <c r="BT364" s="84">
        <v>10</v>
      </c>
      <c r="BU364" s="84">
        <f>(BT364*$E364*$F364*$G364*$M364)</f>
        <v>161423.304</v>
      </c>
      <c r="BV364" s="84">
        <v>16</v>
      </c>
      <c r="BW364" s="89">
        <f>(BV364*$E364*$F364*$G364*$M364)</f>
        <v>258277.28640000001</v>
      </c>
      <c r="BX364" s="84"/>
      <c r="BY364" s="84">
        <f>(BX364*$E364*$F364*$G364*$L364)</f>
        <v>0</v>
      </c>
      <c r="BZ364" s="84"/>
      <c r="CA364" s="85">
        <f>(BZ364*$E364*$F364*$G364*$L364)</f>
        <v>0</v>
      </c>
      <c r="CB364" s="84"/>
      <c r="CC364" s="84">
        <f>(CB364*$E364*$F364*$G364*$L364)</f>
        <v>0</v>
      </c>
      <c r="CD364" s="84">
        <v>4</v>
      </c>
      <c r="CE364" s="84">
        <f>(CD364*$E364*$F364*$G364*$M364)</f>
        <v>64569.321600000003</v>
      </c>
      <c r="CF364" s="84"/>
      <c r="CG364" s="84"/>
      <c r="CH364" s="84"/>
      <c r="CI364" s="84">
        <f>(CH364*$E364*$F364*$G364*$L364)</f>
        <v>0</v>
      </c>
      <c r="CJ364" s="84"/>
      <c r="CK364" s="84">
        <f>(CJ364*$E364*$F364*$G364*$L364)</f>
        <v>0</v>
      </c>
      <c r="CL364" s="84"/>
      <c r="CM364" s="84">
        <f>(CL364*$E364*$F364*$G364*$L364)</f>
        <v>0</v>
      </c>
      <c r="CN364" s="84">
        <v>10</v>
      </c>
      <c r="CO364" s="84">
        <f>(CN364*$E364*$F364*$G364*$L364)</f>
        <v>134519.41999999998</v>
      </c>
      <c r="CP364" s="84">
        <v>45</v>
      </c>
      <c r="CQ364" s="84">
        <f>(CP364*$E364*$F364*$G364*$L364)</f>
        <v>605337.3899999999</v>
      </c>
      <c r="CR364" s="84">
        <v>64</v>
      </c>
      <c r="CS364" s="84">
        <f>(CR364*$E364*$F364*$G364*$M364)</f>
        <v>1033109.1456</v>
      </c>
      <c r="CT364" s="84">
        <v>50</v>
      </c>
      <c r="CU364" s="84">
        <f>(CT364*$E364*$F364*$G364*$M364)</f>
        <v>807116.52</v>
      </c>
      <c r="CV364" s="84"/>
      <c r="CW364" s="84">
        <f>(CV364*$E364*$F364*$G364*$M364)</f>
        <v>0</v>
      </c>
      <c r="CX364" s="90">
        <v>6</v>
      </c>
      <c r="CY364" s="84">
        <f>(CX364*$E364*$F364*$G364*$M364)</f>
        <v>96853.982399999994</v>
      </c>
      <c r="CZ364" s="84"/>
      <c r="DA364" s="89">
        <f>(CZ364*$E364*$F364*$G364*$M364)</f>
        <v>0</v>
      </c>
      <c r="DB364" s="84"/>
      <c r="DC364" s="84"/>
      <c r="DD364" s="91">
        <v>25</v>
      </c>
      <c r="DE364" s="84">
        <f>(DD364*$E364*$F364*$G364*$M364)</f>
        <v>403558.26</v>
      </c>
      <c r="DF364" s="84">
        <v>26</v>
      </c>
      <c r="DG364" s="84">
        <f>(DF364*$E364*$F364*$G364*$M364)</f>
        <v>419700.59039999999</v>
      </c>
      <c r="DH364" s="84">
        <v>20</v>
      </c>
      <c r="DI364" s="84">
        <f>(DH364*$E364*$F364*$G364*$N364)</f>
        <v>428540.43800000002</v>
      </c>
      <c r="DJ364" s="84">
        <v>8</v>
      </c>
      <c r="DK364" s="89">
        <f>(DJ364*$E364*$F364*$G364*$O364)</f>
        <v>197551.3768</v>
      </c>
      <c r="DL364" s="89"/>
      <c r="DM364" s="89"/>
      <c r="DN364" s="85">
        <f t="shared" si="1133"/>
        <v>632</v>
      </c>
      <c r="DO364" s="85">
        <f t="shared" si="1134"/>
        <v>9542038.9723999985</v>
      </c>
    </row>
    <row r="365" spans="1:119" ht="36" customHeight="1" x14ac:dyDescent="0.25">
      <c r="A365" s="73"/>
      <c r="B365" s="78">
        <v>321</v>
      </c>
      <c r="C365" s="79" t="s">
        <v>800</v>
      </c>
      <c r="D365" s="109" t="s">
        <v>801</v>
      </c>
      <c r="E365" s="74">
        <v>25969</v>
      </c>
      <c r="F365" s="81">
        <v>1.19</v>
      </c>
      <c r="G365" s="76">
        <v>1</v>
      </c>
      <c r="H365" s="77"/>
      <c r="I365" s="77"/>
      <c r="J365" s="77"/>
      <c r="K365" s="51"/>
      <c r="L365" s="82">
        <v>1.4</v>
      </c>
      <c r="M365" s="82">
        <v>1.68</v>
      </c>
      <c r="N365" s="82">
        <v>2.23</v>
      </c>
      <c r="O365" s="83">
        <v>2.57</v>
      </c>
      <c r="P365" s="84">
        <v>1</v>
      </c>
      <c r="Q365" s="84">
        <f>(P365*$E365*$F365*$G365*$L365*$Q$11)</f>
        <v>47590.789399999994</v>
      </c>
      <c r="R365" s="84">
        <v>2</v>
      </c>
      <c r="S365" s="84">
        <f>(R365*$E365*$F365*$G365*$L365*$S$11)</f>
        <v>95181.578799999988</v>
      </c>
      <c r="T365" s="84">
        <v>10</v>
      </c>
      <c r="U365" s="84">
        <f>(T365*$E365*$F365*$G365*$L365*$U$11)</f>
        <v>540804.42499999993</v>
      </c>
      <c r="V365" s="84"/>
      <c r="W365" s="85">
        <f>(V365*$E365*$F365*$G365*$L365*$W$11)</f>
        <v>0</v>
      </c>
      <c r="X365" s="84">
        <v>50</v>
      </c>
      <c r="Y365" s="84">
        <f>(X365*$E365*$F365*$G365*$L365*$Y$11)</f>
        <v>3028504.7799999993</v>
      </c>
      <c r="Z365" s="84"/>
      <c r="AA365" s="84"/>
      <c r="AB365" s="84"/>
      <c r="AC365" s="84">
        <f>(AB365*$E365*$F365*$G365*$L365*$AC$11)</f>
        <v>0</v>
      </c>
      <c r="AD365" s="84"/>
      <c r="AE365" s="84"/>
      <c r="AF365" s="84">
        <v>3</v>
      </c>
      <c r="AG365" s="84">
        <f>(AF365*$E365*$F365*$G365*$L365*$AG$11)</f>
        <v>142772.3682</v>
      </c>
      <c r="AH365" s="84"/>
      <c r="AI365" s="84"/>
      <c r="AJ365" s="84">
        <v>0</v>
      </c>
      <c r="AK365" s="84">
        <f>(AJ365*$E365*$F365*$G365*$L365*$AK$11)</f>
        <v>0</v>
      </c>
      <c r="AL365" s="84">
        <v>5</v>
      </c>
      <c r="AM365" s="85">
        <f>(AL365*$E365*$F365*$G365*$L365*$AM$11)</f>
        <v>237953.94699999999</v>
      </c>
      <c r="AN365" s="84">
        <v>1</v>
      </c>
      <c r="AO365" s="84">
        <f>(AN365*$E365*$F365*$G365*$L365*$AO$11)</f>
        <v>47590.789399999994</v>
      </c>
      <c r="AP365" s="84"/>
      <c r="AQ365" s="84">
        <f>(AP365*$E365*$F365*$G365*$M365*$AQ$11)</f>
        <v>0</v>
      </c>
      <c r="AR365" s="90">
        <v>110</v>
      </c>
      <c r="AS365" s="84">
        <f>(AR365*$E365*$F365*$G365*$M365*$AS$11)</f>
        <v>7995252.6191999987</v>
      </c>
      <c r="AT365" s="84">
        <v>1</v>
      </c>
      <c r="AU365" s="89">
        <f>(AT365*$E365*$F365*$G365*$M365*$AU$11)</f>
        <v>57108.94728</v>
      </c>
      <c r="AV365" s="84"/>
      <c r="AW365" s="84">
        <f>(AV365*$E365*$F365*$G365*$L365*$AW$11)</f>
        <v>0</v>
      </c>
      <c r="AX365" s="84"/>
      <c r="AY365" s="84">
        <f>(AX365*$E365*$F365*$G365*$L365*$AY$11)</f>
        <v>0</v>
      </c>
      <c r="AZ365" s="84"/>
      <c r="BA365" s="84">
        <f>(AZ365*$E365*$F365*$G365*$L365*$BA$11)</f>
        <v>0</v>
      </c>
      <c r="BB365" s="84"/>
      <c r="BC365" s="84">
        <f>(BB365*$E365*$F365*$G365*$L365*$BC$11)</f>
        <v>0</v>
      </c>
      <c r="BD365" s="84"/>
      <c r="BE365" s="85">
        <f>(BD365*$E365*$F365*$G365*$L365*$BE$11)</f>
        <v>0</v>
      </c>
      <c r="BF365" s="84"/>
      <c r="BG365" s="85">
        <f>(BF365*$E365*$F365*$G365*$L365*$BG$11)</f>
        <v>0</v>
      </c>
      <c r="BH365" s="84"/>
      <c r="BI365" s="84">
        <f>(BH365*$E365*$F365*$G365*$L365*$BI$11)</f>
        <v>0</v>
      </c>
      <c r="BJ365" s="84"/>
      <c r="BK365" s="84">
        <f>(BJ365*$E365*$F365*$G365*$M365*$BK$11)</f>
        <v>0</v>
      </c>
      <c r="BL365" s="84"/>
      <c r="BM365" s="84">
        <f>(BL365*$E365*$F365*$G365*$M365*$BM$11)</f>
        <v>0</v>
      </c>
      <c r="BN365" s="84"/>
      <c r="BO365" s="85">
        <f>(BN365*$E365*$F365*$G365*$M365*$BO$11)</f>
        <v>0</v>
      </c>
      <c r="BP365" s="84"/>
      <c r="BQ365" s="84">
        <f>(BP365*$E365*$F365*$G365*$M365*$BQ$11)</f>
        <v>0</v>
      </c>
      <c r="BR365" s="84"/>
      <c r="BS365" s="84">
        <f>(BR365*$E365*$F365*$G365*$M365*$BS$11)</f>
        <v>0</v>
      </c>
      <c r="BT365" s="84"/>
      <c r="BU365" s="85">
        <f>(BT365*$E365*$F365*$G365*$M365*$BU$11)</f>
        <v>0</v>
      </c>
      <c r="BV365" s="84">
        <v>7</v>
      </c>
      <c r="BW365" s="89">
        <f>(BV365*$E365*$F365*$G365*$M365*$BW$11)</f>
        <v>436104.6883199999</v>
      </c>
      <c r="BX365" s="84"/>
      <c r="BY365" s="84">
        <f>(BX365*$E365*$F365*$G365*$L365*$BY$11)</f>
        <v>0</v>
      </c>
      <c r="BZ365" s="84"/>
      <c r="CA365" s="84">
        <f>(BZ365*$E365*$F365*$G365*$L365*$CA$11)</f>
        <v>0</v>
      </c>
      <c r="CB365" s="84">
        <v>20</v>
      </c>
      <c r="CC365" s="84">
        <f>(CB365*$E365*$F365*$G365*$L365*$CC$11)</f>
        <v>865287.07999999984</v>
      </c>
      <c r="CD365" s="84"/>
      <c r="CE365" s="84">
        <f>(CD365*$E365*$F365*$G365*$M365*$CE$11)</f>
        <v>0</v>
      </c>
      <c r="CF365" s="84"/>
      <c r="CG365" s="84"/>
      <c r="CH365" s="84"/>
      <c r="CI365" s="85">
        <f>(CH365*$E365*$F365*$G365*$L365*$CI$11)</f>
        <v>0</v>
      </c>
      <c r="CJ365" s="84"/>
      <c r="CK365" s="85">
        <f>(CJ365*$E365*$F365*$G365*$L365*$CK$11)</f>
        <v>0</v>
      </c>
      <c r="CL365" s="84"/>
      <c r="CM365" s="84">
        <f>(CL365*$E365*$F365*$G365*$L365*$CM$11)</f>
        <v>0</v>
      </c>
      <c r="CN365" s="84">
        <v>1</v>
      </c>
      <c r="CO365" s="84">
        <f>(CN365*$E365*$F365*$G365*$L365*$CO$11)</f>
        <v>43264.353999999992</v>
      </c>
      <c r="CP365" s="84"/>
      <c r="CQ365" s="84">
        <f>(CP365*$E365*$F365*$G365*$L365*$CQ$11)</f>
        <v>0</v>
      </c>
      <c r="CR365" s="84">
        <v>2</v>
      </c>
      <c r="CS365" s="84">
        <f>(CR365*$E365*$F365*$G365*$M365*$CS$11)</f>
        <v>103834.44959999999</v>
      </c>
      <c r="CT365" s="84"/>
      <c r="CU365" s="84">
        <f>(CT365*$E365*$F365*$G365*$M365*$CU$11)</f>
        <v>0</v>
      </c>
      <c r="CV365" s="84"/>
      <c r="CW365" s="84">
        <f>(CV365*$E365*$F365*$G365*$M365*$CW$11)</f>
        <v>0</v>
      </c>
      <c r="CX365" s="90"/>
      <c r="CY365" s="84">
        <f>(CX365*$E365*$F365*$G365*$M365*$CY$11)</f>
        <v>0</v>
      </c>
      <c r="CZ365" s="84"/>
      <c r="DA365" s="89"/>
      <c r="DB365" s="84"/>
      <c r="DC365" s="84">
        <f>(DB365*$E365*$F365*$G365*$M365*$DC$11)</f>
        <v>0</v>
      </c>
      <c r="DD365" s="91"/>
      <c r="DE365" s="84">
        <f>(DD365*$E365*$F365*$G365*$M365*$DE$11)</f>
        <v>0</v>
      </c>
      <c r="DF365" s="84"/>
      <c r="DG365" s="84">
        <f>(DF365*$E365*$F365*$G365*$M365*$DG$11)</f>
        <v>0</v>
      </c>
      <c r="DH365" s="84"/>
      <c r="DI365" s="84">
        <f>(DH365*$E365*$F365*$G365*$N365*$DI$11)</f>
        <v>0</v>
      </c>
      <c r="DJ365" s="84">
        <v>1</v>
      </c>
      <c r="DK365" s="92">
        <f>(DJ365*$E365*$F365*$G365*$O365*$DK$11)</f>
        <v>79420.992699999988</v>
      </c>
      <c r="DL365" s="89"/>
      <c r="DM365" s="89"/>
      <c r="DN365" s="85">
        <f t="shared" si="1133"/>
        <v>214</v>
      </c>
      <c r="DO365" s="85">
        <f t="shared" si="1134"/>
        <v>13720671.808899999</v>
      </c>
    </row>
    <row r="366" spans="1:119" ht="15.75" customHeight="1" x14ac:dyDescent="0.25">
      <c r="A366" s="196">
        <v>32</v>
      </c>
      <c r="B366" s="211"/>
      <c r="C366" s="212"/>
      <c r="D366" s="214" t="s">
        <v>802</v>
      </c>
      <c r="E366" s="200">
        <v>25969</v>
      </c>
      <c r="F366" s="213">
        <v>1.2</v>
      </c>
      <c r="G366" s="207"/>
      <c r="H366" s="77"/>
      <c r="I366" s="77"/>
      <c r="J366" s="77"/>
      <c r="K366" s="208"/>
      <c r="L366" s="209">
        <v>1.4</v>
      </c>
      <c r="M366" s="209">
        <v>1.68</v>
      </c>
      <c r="N366" s="209">
        <v>2.23</v>
      </c>
      <c r="O366" s="210">
        <v>2.57</v>
      </c>
      <c r="P366" s="206">
        <f t="shared" ref="P366:CA366" si="1225">SUM(P367:P385)</f>
        <v>1029</v>
      </c>
      <c r="Q366" s="206">
        <f t="shared" si="1225"/>
        <v>63684365.599399999</v>
      </c>
      <c r="R366" s="206">
        <f t="shared" si="1225"/>
        <v>512</v>
      </c>
      <c r="S366" s="206">
        <f t="shared" si="1225"/>
        <v>28576731.150520008</v>
      </c>
      <c r="T366" s="206">
        <f t="shared" si="1225"/>
        <v>389</v>
      </c>
      <c r="U366" s="206">
        <f t="shared" si="1225"/>
        <v>24457811.951999996</v>
      </c>
      <c r="V366" s="206">
        <f t="shared" si="1225"/>
        <v>1</v>
      </c>
      <c r="W366" s="206">
        <f t="shared" si="1225"/>
        <v>122249.0675</v>
      </c>
      <c r="X366" s="206">
        <f t="shared" si="1225"/>
        <v>108</v>
      </c>
      <c r="Y366" s="206">
        <f t="shared" si="1225"/>
        <v>8156603.209999999</v>
      </c>
      <c r="Z366" s="206">
        <f t="shared" si="1225"/>
        <v>0</v>
      </c>
      <c r="AA366" s="206">
        <f t="shared" si="1225"/>
        <v>0</v>
      </c>
      <c r="AB366" s="206">
        <f t="shared" si="1225"/>
        <v>0</v>
      </c>
      <c r="AC366" s="206">
        <f t="shared" si="1225"/>
        <v>0</v>
      </c>
      <c r="AD366" s="206">
        <f t="shared" si="1225"/>
        <v>0</v>
      </c>
      <c r="AE366" s="206">
        <f t="shared" si="1225"/>
        <v>0</v>
      </c>
      <c r="AF366" s="206">
        <f t="shared" si="1225"/>
        <v>405</v>
      </c>
      <c r="AG366" s="206">
        <f t="shared" si="1225"/>
        <v>23558058.815200005</v>
      </c>
      <c r="AH366" s="206">
        <f t="shared" si="1225"/>
        <v>0</v>
      </c>
      <c r="AI366" s="206">
        <f t="shared" si="1225"/>
        <v>0</v>
      </c>
      <c r="AJ366" s="206">
        <f t="shared" si="1225"/>
        <v>0</v>
      </c>
      <c r="AK366" s="206">
        <f t="shared" si="1225"/>
        <v>0</v>
      </c>
      <c r="AL366" s="206">
        <f t="shared" si="1225"/>
        <v>1084</v>
      </c>
      <c r="AM366" s="206">
        <f t="shared" si="1225"/>
        <v>58715639.961160012</v>
      </c>
      <c r="AN366" s="206">
        <f t="shared" si="1225"/>
        <v>1185</v>
      </c>
      <c r="AO366" s="206">
        <f t="shared" si="1225"/>
        <v>57999902.119600005</v>
      </c>
      <c r="AP366" s="206">
        <f t="shared" si="1225"/>
        <v>695</v>
      </c>
      <c r="AQ366" s="206">
        <f t="shared" si="1225"/>
        <v>40230160.139231995</v>
      </c>
      <c r="AR366" s="206">
        <f t="shared" si="1225"/>
        <v>51</v>
      </c>
      <c r="AS366" s="206">
        <f t="shared" si="1225"/>
        <v>5025500.1047999989</v>
      </c>
      <c r="AT366" s="206">
        <f t="shared" si="1225"/>
        <v>50</v>
      </c>
      <c r="AU366" s="206">
        <f t="shared" si="1225"/>
        <v>3058971.6108000004</v>
      </c>
      <c r="AV366" s="206">
        <f t="shared" si="1225"/>
        <v>0</v>
      </c>
      <c r="AW366" s="206">
        <f t="shared" si="1225"/>
        <v>0</v>
      </c>
      <c r="AX366" s="206">
        <f t="shared" si="1225"/>
        <v>0</v>
      </c>
      <c r="AY366" s="206">
        <f t="shared" si="1225"/>
        <v>0</v>
      </c>
      <c r="AZ366" s="206">
        <f t="shared" si="1225"/>
        <v>0</v>
      </c>
      <c r="BA366" s="206">
        <f t="shared" si="1225"/>
        <v>0</v>
      </c>
      <c r="BB366" s="206">
        <f t="shared" si="1225"/>
        <v>0</v>
      </c>
      <c r="BC366" s="206">
        <f t="shared" si="1225"/>
        <v>0</v>
      </c>
      <c r="BD366" s="206">
        <f t="shared" si="1225"/>
        <v>0</v>
      </c>
      <c r="BE366" s="206">
        <f t="shared" si="1225"/>
        <v>0</v>
      </c>
      <c r="BF366" s="206">
        <f t="shared" si="1225"/>
        <v>0</v>
      </c>
      <c r="BG366" s="206">
        <f t="shared" si="1225"/>
        <v>0</v>
      </c>
      <c r="BH366" s="206">
        <f t="shared" si="1225"/>
        <v>98</v>
      </c>
      <c r="BI366" s="206">
        <f t="shared" si="1225"/>
        <v>4785401.1184</v>
      </c>
      <c r="BJ366" s="206">
        <f t="shared" si="1225"/>
        <v>249</v>
      </c>
      <c r="BK366" s="206">
        <f t="shared" si="1225"/>
        <v>12865472.231136</v>
      </c>
      <c r="BL366" s="206">
        <f t="shared" si="1225"/>
        <v>0</v>
      </c>
      <c r="BM366" s="206">
        <f t="shared" si="1225"/>
        <v>0</v>
      </c>
      <c r="BN366" s="206">
        <f t="shared" si="1225"/>
        <v>0</v>
      </c>
      <c r="BO366" s="206">
        <f t="shared" si="1225"/>
        <v>0</v>
      </c>
      <c r="BP366" s="206">
        <f t="shared" si="1225"/>
        <v>130</v>
      </c>
      <c r="BQ366" s="206">
        <f t="shared" si="1225"/>
        <v>6403706.097599999</v>
      </c>
      <c r="BR366" s="206">
        <f t="shared" si="1225"/>
        <v>0</v>
      </c>
      <c r="BS366" s="206">
        <f t="shared" si="1225"/>
        <v>0</v>
      </c>
      <c r="BT366" s="206">
        <f t="shared" si="1225"/>
        <v>44</v>
      </c>
      <c r="BU366" s="206">
        <f t="shared" si="1225"/>
        <v>2251898.7187199998</v>
      </c>
      <c r="BV366" s="206">
        <f t="shared" si="1225"/>
        <v>166</v>
      </c>
      <c r="BW366" s="206">
        <f t="shared" si="1225"/>
        <v>8910740.892479999</v>
      </c>
      <c r="BX366" s="206">
        <f t="shared" si="1225"/>
        <v>0</v>
      </c>
      <c r="BY366" s="206">
        <f t="shared" si="1225"/>
        <v>0</v>
      </c>
      <c r="BZ366" s="206">
        <f t="shared" si="1225"/>
        <v>0</v>
      </c>
      <c r="CA366" s="206">
        <f t="shared" si="1225"/>
        <v>0</v>
      </c>
      <c r="CB366" s="206">
        <f t="shared" ref="CB366:DM366" si="1226">SUM(CB367:CB385)</f>
        <v>122</v>
      </c>
      <c r="CC366" s="206">
        <f t="shared" si="1226"/>
        <v>7112078.0919999992</v>
      </c>
      <c r="CD366" s="206">
        <f t="shared" si="1226"/>
        <v>42</v>
      </c>
      <c r="CE366" s="206">
        <f t="shared" si="1226"/>
        <v>2308702.2705599996</v>
      </c>
      <c r="CF366" s="206">
        <f t="shared" si="1226"/>
        <v>0</v>
      </c>
      <c r="CG366" s="206">
        <f t="shared" si="1226"/>
        <v>0</v>
      </c>
      <c r="CH366" s="206">
        <f t="shared" si="1226"/>
        <v>0</v>
      </c>
      <c r="CI366" s="206">
        <f t="shared" si="1226"/>
        <v>0</v>
      </c>
      <c r="CJ366" s="206">
        <f t="shared" si="1226"/>
        <v>55</v>
      </c>
      <c r="CK366" s="206">
        <f t="shared" si="1226"/>
        <v>1719667.18</v>
      </c>
      <c r="CL366" s="206">
        <f t="shared" si="1226"/>
        <v>46</v>
      </c>
      <c r="CM366" s="206">
        <f t="shared" si="1226"/>
        <v>1417180.2679999997</v>
      </c>
      <c r="CN366" s="206">
        <f t="shared" si="1226"/>
        <v>238</v>
      </c>
      <c r="CO366" s="206">
        <f t="shared" si="1226"/>
        <v>14745146.262</v>
      </c>
      <c r="CP366" s="206">
        <f t="shared" si="1226"/>
        <v>41</v>
      </c>
      <c r="CQ366" s="206">
        <f t="shared" si="1226"/>
        <v>1523705.1059999999</v>
      </c>
      <c r="CR366" s="206">
        <f t="shared" si="1226"/>
        <v>179</v>
      </c>
      <c r="CS366" s="206">
        <f t="shared" si="1226"/>
        <v>10035381.414239999</v>
      </c>
      <c r="CT366" s="206">
        <f t="shared" si="1226"/>
        <v>173</v>
      </c>
      <c r="CU366" s="206">
        <f t="shared" si="1226"/>
        <v>8220808.9655999988</v>
      </c>
      <c r="CV366" s="206">
        <f t="shared" si="1226"/>
        <v>0</v>
      </c>
      <c r="CW366" s="206">
        <f t="shared" si="1226"/>
        <v>0</v>
      </c>
      <c r="CX366" s="206">
        <f t="shared" si="1226"/>
        <v>0</v>
      </c>
      <c r="CY366" s="206">
        <f t="shared" si="1226"/>
        <v>0</v>
      </c>
      <c r="CZ366" s="206">
        <f t="shared" si="1226"/>
        <v>0</v>
      </c>
      <c r="DA366" s="206">
        <f t="shared" si="1226"/>
        <v>0</v>
      </c>
      <c r="DB366" s="206">
        <f t="shared" si="1226"/>
        <v>1</v>
      </c>
      <c r="DC366" s="206">
        <f t="shared" si="1226"/>
        <v>31848.381599999997</v>
      </c>
      <c r="DD366" s="206">
        <f t="shared" si="1226"/>
        <v>1</v>
      </c>
      <c r="DE366" s="206">
        <f t="shared" si="1226"/>
        <v>37520.011200000001</v>
      </c>
      <c r="DF366" s="206">
        <f t="shared" si="1226"/>
        <v>50</v>
      </c>
      <c r="DG366" s="206">
        <f t="shared" si="1226"/>
        <v>2698386.852</v>
      </c>
      <c r="DH366" s="206">
        <f t="shared" si="1226"/>
        <v>0</v>
      </c>
      <c r="DI366" s="206">
        <f t="shared" si="1226"/>
        <v>0</v>
      </c>
      <c r="DJ366" s="206">
        <f t="shared" si="1226"/>
        <v>5</v>
      </c>
      <c r="DK366" s="206">
        <f t="shared" si="1226"/>
        <v>470919.76847999997</v>
      </c>
      <c r="DL366" s="206">
        <f t="shared" si="1226"/>
        <v>0</v>
      </c>
      <c r="DM366" s="206">
        <f t="shared" si="1226"/>
        <v>0</v>
      </c>
      <c r="DN366" s="206">
        <f>SUM(DN367:DN385)</f>
        <v>7149</v>
      </c>
      <c r="DO366" s="206">
        <f t="shared" ref="DO366" si="1227">SUM(DO367:DO385)</f>
        <v>399124557.36022794</v>
      </c>
    </row>
    <row r="367" spans="1:119" ht="30" customHeight="1" x14ac:dyDescent="0.25">
      <c r="A367" s="73"/>
      <c r="B367" s="78">
        <v>322</v>
      </c>
      <c r="C367" s="79" t="s">
        <v>803</v>
      </c>
      <c r="D367" s="109" t="s">
        <v>804</v>
      </c>
      <c r="E367" s="74">
        <v>25969</v>
      </c>
      <c r="F367" s="81">
        <v>1.1499999999999999</v>
      </c>
      <c r="G367" s="76">
        <v>1</v>
      </c>
      <c r="H367" s="77"/>
      <c r="I367" s="77"/>
      <c r="J367" s="77"/>
      <c r="K367" s="51"/>
      <c r="L367" s="82">
        <v>1.4</v>
      </c>
      <c r="M367" s="82">
        <v>1.68</v>
      </c>
      <c r="N367" s="82">
        <v>2.23</v>
      </c>
      <c r="O367" s="83">
        <v>2.57</v>
      </c>
      <c r="P367" s="142">
        <v>32</v>
      </c>
      <c r="Q367" s="84">
        <f>(P367*$E367*$F367*$G367*$L367*$Q$11)</f>
        <v>1471715.1680000001</v>
      </c>
      <c r="R367" s="84">
        <v>38</v>
      </c>
      <c r="S367" s="84">
        <f>(R367*$E367*$F367*$G367*$L367*$S$11)</f>
        <v>1747661.7619999999</v>
      </c>
      <c r="T367" s="84">
        <v>3</v>
      </c>
      <c r="U367" s="84">
        <f>(T367*$E367*$F367*$G367*$L367*$U$11)</f>
        <v>156787.83749999997</v>
      </c>
      <c r="V367" s="84"/>
      <c r="W367" s="85">
        <f>(V367*$E367*$F367*$G367*$L367*$W$11)</f>
        <v>0</v>
      </c>
      <c r="X367" s="84"/>
      <c r="Y367" s="84">
        <f>(X367*$E367*$F367*$G367*$L367*$Y$11)</f>
        <v>0</v>
      </c>
      <c r="Z367" s="84"/>
      <c r="AA367" s="84"/>
      <c r="AB367" s="84"/>
      <c r="AC367" s="84">
        <f>(AB367*$E367*$F367*$G367*$L367*$AC$11)</f>
        <v>0</v>
      </c>
      <c r="AD367" s="84"/>
      <c r="AE367" s="84"/>
      <c r="AF367" s="84">
        <v>10</v>
      </c>
      <c r="AG367" s="84">
        <f>(AF367*$E367*$F367*$G367*$L367*$AG$11)</f>
        <v>459910.99</v>
      </c>
      <c r="AH367" s="84"/>
      <c r="AI367" s="84"/>
      <c r="AJ367" s="86"/>
      <c r="AK367" s="84">
        <f>(AJ367*$E367*$F367*$G367*$L367*$AK$11)</f>
        <v>0</v>
      </c>
      <c r="AL367" s="84">
        <v>76</v>
      </c>
      <c r="AM367" s="85">
        <f>(AL367*$E367*$F367*$G367*$L367*$AM$11)</f>
        <v>3495323.5239999997</v>
      </c>
      <c r="AN367" s="84">
        <v>46</v>
      </c>
      <c r="AO367" s="84">
        <f>(AN367*$E367*$F367*$G367*$L367*$AO$11)</f>
        <v>2115590.554</v>
      </c>
      <c r="AP367" s="84">
        <v>80</v>
      </c>
      <c r="AQ367" s="84">
        <f>(AP367*$E367*$F367*$G367*$M367*$AQ$11)</f>
        <v>4415145.5039999997</v>
      </c>
      <c r="AR367" s="88"/>
      <c r="AS367" s="84">
        <f>(AR367*$E367*$F367*$G367*$M367*$AS$11)</f>
        <v>0</v>
      </c>
      <c r="AT367" s="84">
        <v>2</v>
      </c>
      <c r="AU367" s="89">
        <f>(AT367*$E367*$F367*$G367*$M367*$AU$11)</f>
        <v>110378.63759999999</v>
      </c>
      <c r="AV367" s="84"/>
      <c r="AW367" s="84">
        <f>(AV367*$E367*$F367*$G367*$L367*$AW$11)</f>
        <v>0</v>
      </c>
      <c r="AX367" s="84"/>
      <c r="AY367" s="84">
        <f>(AX367*$E367*$F367*$G367*$L367*$AY$11)</f>
        <v>0</v>
      </c>
      <c r="AZ367" s="84"/>
      <c r="BA367" s="84">
        <f>(AZ367*$E367*$F367*$G367*$L367*$BA$11)</f>
        <v>0</v>
      </c>
      <c r="BB367" s="84"/>
      <c r="BC367" s="84">
        <f>(BB367*$E367*$F367*$G367*$L367*$BC$11)</f>
        <v>0</v>
      </c>
      <c r="BD367" s="84"/>
      <c r="BE367" s="85">
        <f>(BD367*$E367*$F367*$G367*$L367*$BE$11)</f>
        <v>0</v>
      </c>
      <c r="BF367" s="84"/>
      <c r="BG367" s="85">
        <f>(BF367*$E367*$F367*$G367*$L367*$BG$11)</f>
        <v>0</v>
      </c>
      <c r="BH367" s="84">
        <v>12</v>
      </c>
      <c r="BI367" s="84">
        <f>(BH367*$E367*$F367*$G367*$L367*$BI$11)</f>
        <v>602065.29599999986</v>
      </c>
      <c r="BJ367" s="84">
        <v>35</v>
      </c>
      <c r="BK367" s="84">
        <f>(BJ367*$E367*$F367*$G367*$M367*$BK$11)</f>
        <v>1931626.1579999998</v>
      </c>
      <c r="BL367" s="84"/>
      <c r="BM367" s="84">
        <f>(BL367*$E367*$F367*$G367*$M367*$BM$11)</f>
        <v>0</v>
      </c>
      <c r="BN367" s="84"/>
      <c r="BO367" s="85">
        <f>(BN367*$E367*$F367*$G367*$M367*$BO$11)</f>
        <v>0</v>
      </c>
      <c r="BP367" s="84">
        <v>20</v>
      </c>
      <c r="BQ367" s="84">
        <f>(BP367*$E367*$F367*$G367*$M367*$BQ$11)</f>
        <v>1003442.1599999999</v>
      </c>
      <c r="BR367" s="84"/>
      <c r="BS367" s="84">
        <f>(BR367*$E367*$F367*$G367*$M367*$BS$11)</f>
        <v>0</v>
      </c>
      <c r="BT367" s="84">
        <v>2</v>
      </c>
      <c r="BU367" s="85">
        <f>(BT367*$E367*$F367*$G367*$M367*$BU$11)</f>
        <v>120413.05919999997</v>
      </c>
      <c r="BV367" s="84">
        <v>24</v>
      </c>
      <c r="BW367" s="89">
        <f>(BV367*$E367*$F367*$G367*$M367*$BW$11)</f>
        <v>1444956.7103999995</v>
      </c>
      <c r="BX367" s="84"/>
      <c r="BY367" s="84">
        <f>(BX367*$E367*$F367*$G367*$L367*$BY$11)</f>
        <v>0</v>
      </c>
      <c r="BZ367" s="84"/>
      <c r="CA367" s="84">
        <f>(BZ367*$E367*$F367*$G367*$L367*$CA$11)</f>
        <v>0</v>
      </c>
      <c r="CB367" s="84"/>
      <c r="CC367" s="84">
        <f>(CB367*$E367*$F367*$G367*$L367*$CC$11)</f>
        <v>0</v>
      </c>
      <c r="CD367" s="84">
        <v>2</v>
      </c>
      <c r="CE367" s="84">
        <f>(CD367*$E367*$F367*$G367*$M367*$CE$11)</f>
        <v>100344.21599999999</v>
      </c>
      <c r="CF367" s="84"/>
      <c r="CG367" s="84"/>
      <c r="CH367" s="84"/>
      <c r="CI367" s="85">
        <f>(CH367*$E367*$F367*$G367*$L367*$CI$11)</f>
        <v>0</v>
      </c>
      <c r="CJ367" s="84"/>
      <c r="CK367" s="85">
        <f>(CJ367*$E367*$F367*$G367*$L367*$CK$11)</f>
        <v>0</v>
      </c>
      <c r="CL367" s="84">
        <v>5</v>
      </c>
      <c r="CM367" s="84">
        <f>(CL367*$E367*$F367*$G367*$L367*$CM$11)</f>
        <v>209050.44999999998</v>
      </c>
      <c r="CN367" s="84">
        <v>4</v>
      </c>
      <c r="CO367" s="84">
        <f>(CN367*$E367*$F367*$G367*$L367*$CO$11)</f>
        <v>167240.35999999999</v>
      </c>
      <c r="CP367" s="84">
        <v>8</v>
      </c>
      <c r="CQ367" s="84">
        <f>(CP367*$E367*$F367*$G367*$L367*$CQ$11)</f>
        <v>334480.71999999997</v>
      </c>
      <c r="CR367" s="84">
        <v>15</v>
      </c>
      <c r="CS367" s="84">
        <f>(CR367*$E367*$F367*$G367*$M367*$CS$11)</f>
        <v>752581.61999999988</v>
      </c>
      <c r="CT367" s="84">
        <v>20</v>
      </c>
      <c r="CU367" s="84">
        <f>(CT367*$E367*$F367*$G367*$M367*$CU$11)</f>
        <v>1003442.1599999999</v>
      </c>
      <c r="CV367" s="84"/>
      <c r="CW367" s="84">
        <f>(CV367*$E367*$F367*$G367*$M367*$CW$11)</f>
        <v>0</v>
      </c>
      <c r="CX367" s="90"/>
      <c r="CY367" s="84">
        <f>(CX367*$E367*$F367*$G367*$M367*$CY$11)</f>
        <v>0</v>
      </c>
      <c r="CZ367" s="84"/>
      <c r="DA367" s="89"/>
      <c r="DB367" s="84"/>
      <c r="DC367" s="84">
        <f>(DB367*$E367*$F367*$G367*$M367*$DC$11)</f>
        <v>0</v>
      </c>
      <c r="DD367" s="91"/>
      <c r="DE367" s="84">
        <f>(DD367*$E367*$F367*$G367*$M367*$DE$11)</f>
        <v>0</v>
      </c>
      <c r="DF367" s="84">
        <v>3</v>
      </c>
      <c r="DG367" s="84">
        <f>(DF367*$E367*$F367*$G367*$M367*$DG$11)</f>
        <v>150516.32399999996</v>
      </c>
      <c r="DH367" s="84"/>
      <c r="DI367" s="84">
        <f>(DH367*$E367*$F367*$G367*$N367*$DI$11)</f>
        <v>0</v>
      </c>
      <c r="DJ367" s="84">
        <v>2</v>
      </c>
      <c r="DK367" s="92">
        <f>(DJ367*$E367*$F367*$G367*$O367*$DK$11)</f>
        <v>153502.75899999999</v>
      </c>
      <c r="DL367" s="89"/>
      <c r="DM367" s="89"/>
      <c r="DN367" s="85">
        <f t="shared" ref="DN367:DN385" si="1228">SUM(P367,R367,T367,V367,X367,Z367,AB367,AD367,AF367,AH367,AJ367,AL367,AR367,AV367,AX367,CB367,AN367,BB367,BD367,BF367,CP367,BH367,BJ367,AP367,BN367,AT367,CR367,BP367,CT367,BR367,BT367,BV367,CD367,BX367,BZ367,CF367,CH367,CJ367,CL367,CN367,CV367,CX367,BL367,AZ367,CZ367,DB367,DD367,DF367,DH367,DJ367,DL367)</f>
        <v>439</v>
      </c>
      <c r="DO367" s="85">
        <f t="shared" ref="DO367:DO385" si="1229">SUM(Q367,S367,U367,W367,Y367,AA367,AC367,AE367,AG367,AI367,AK367,AM367,AS367,AW367,AY367,CC367,AO367,BC367,BE367,BG367,CQ367,BI367,BK367,AQ367,BO367,AU367,CS367,BQ367,CU367,BS367,BU367,BW367,CE367,BY367,CA367,CG367,CI367,CK367,CM367,CO367,CW367,CY367,BM367,BA367,DA367,DC367,DE367,DG367,DI367,DK367,DM367)</f>
        <v>21946175.969699997</v>
      </c>
    </row>
    <row r="368" spans="1:119" ht="30" customHeight="1" x14ac:dyDescent="0.25">
      <c r="A368" s="73"/>
      <c r="B368" s="78">
        <v>323</v>
      </c>
      <c r="C368" s="79" t="s">
        <v>805</v>
      </c>
      <c r="D368" s="109" t="s">
        <v>806</v>
      </c>
      <c r="E368" s="74">
        <v>25969</v>
      </c>
      <c r="F368" s="81">
        <v>1.43</v>
      </c>
      <c r="G368" s="76">
        <v>1</v>
      </c>
      <c r="H368" s="77"/>
      <c r="I368" s="77"/>
      <c r="J368" s="77"/>
      <c r="K368" s="51"/>
      <c r="L368" s="82">
        <v>1.4</v>
      </c>
      <c r="M368" s="82">
        <v>1.68</v>
      </c>
      <c r="N368" s="82">
        <v>2.23</v>
      </c>
      <c r="O368" s="83">
        <v>2.57</v>
      </c>
      <c r="P368" s="142">
        <v>295</v>
      </c>
      <c r="Q368" s="84">
        <f>(P368*$E368*$F368*$G368*$L368*$Q$11)</f>
        <v>16870734.881000001</v>
      </c>
      <c r="R368" s="84">
        <v>67</v>
      </c>
      <c r="S368" s="84">
        <f>(R368*$E368*$F368*$G368*$L368*$S$11)</f>
        <v>3831658.4305999996</v>
      </c>
      <c r="T368" s="84"/>
      <c r="U368" s="84">
        <f>(T368*$E368*$F368*$G368*$L368*$U$11)</f>
        <v>0</v>
      </c>
      <c r="V368" s="84"/>
      <c r="W368" s="85">
        <f>(V368*$E368*$F368*$G368*$L368*$W$11)</f>
        <v>0</v>
      </c>
      <c r="X368" s="84"/>
      <c r="Y368" s="84">
        <f>(X368*$E368*$F368*$G368*$L368*$Y$11)</f>
        <v>0</v>
      </c>
      <c r="Z368" s="84"/>
      <c r="AA368" s="84"/>
      <c r="AB368" s="84"/>
      <c r="AC368" s="84">
        <f>(AB368*$E368*$F368*$G368*$L368*$AC$11)</f>
        <v>0</v>
      </c>
      <c r="AD368" s="84"/>
      <c r="AE368" s="84"/>
      <c r="AF368" s="84">
        <v>110</v>
      </c>
      <c r="AG368" s="84">
        <f>(AF368*$E368*$F368*$G368*$L368*$AG$11)</f>
        <v>6290782.4980000006</v>
      </c>
      <c r="AH368" s="84"/>
      <c r="AI368" s="84"/>
      <c r="AJ368" s="86"/>
      <c r="AK368" s="84">
        <f>(AJ368*$E368*$F368*$G368*$L368*$AK$11)</f>
        <v>0</v>
      </c>
      <c r="AL368" s="84">
        <v>160</v>
      </c>
      <c r="AM368" s="85">
        <f>(AL368*$E368*$F368*$G368*$L368*$AM$11)</f>
        <v>9150229.0880000014</v>
      </c>
      <c r="AN368" s="84">
        <v>268</v>
      </c>
      <c r="AO368" s="84">
        <f>(AN368*$E368*$F368*$G368*$L368*$AO$11)</f>
        <v>15326633.722399998</v>
      </c>
      <c r="AP368" s="84">
        <v>180</v>
      </c>
      <c r="AQ368" s="84">
        <f>(AP368*$E368*$F368*$G368*$M368*$AQ$11)</f>
        <v>12352809.2688</v>
      </c>
      <c r="AR368" s="90">
        <v>3</v>
      </c>
      <c r="AS368" s="84">
        <f>(AR368*$E368*$F368*$G368*$M368*$AS$11)</f>
        <v>262029.28751999998</v>
      </c>
      <c r="AT368" s="84">
        <v>13</v>
      </c>
      <c r="AU368" s="89">
        <f>(AT368*$E368*$F368*$G368*$M368*$AU$11)</f>
        <v>892147.33608000004</v>
      </c>
      <c r="AV368" s="84"/>
      <c r="AW368" s="84">
        <f>(AV368*$E368*$F368*$G368*$L368*$AW$11)</f>
        <v>0</v>
      </c>
      <c r="AX368" s="84"/>
      <c r="AY368" s="84">
        <f>(AX368*$E368*$F368*$G368*$L368*$AY$11)</f>
        <v>0</v>
      </c>
      <c r="AZ368" s="84"/>
      <c r="BA368" s="84">
        <f>(AZ368*$E368*$F368*$G368*$L368*$BA$11)</f>
        <v>0</v>
      </c>
      <c r="BB368" s="84"/>
      <c r="BC368" s="84">
        <f>(BB368*$E368*$F368*$G368*$L368*$BC$11)</f>
        <v>0</v>
      </c>
      <c r="BD368" s="84"/>
      <c r="BE368" s="85">
        <f>(BD368*$E368*$F368*$G368*$L368*$BE$11)</f>
        <v>0</v>
      </c>
      <c r="BF368" s="84"/>
      <c r="BG368" s="85">
        <f>(BF368*$E368*$F368*$G368*$L368*$BG$11)</f>
        <v>0</v>
      </c>
      <c r="BH368" s="84">
        <v>9</v>
      </c>
      <c r="BI368" s="84">
        <f>(BH368*$E368*$F368*$G368*$L368*$BI$11)</f>
        <v>561491.33039999986</v>
      </c>
      <c r="BJ368" s="84">
        <v>20</v>
      </c>
      <c r="BK368" s="84">
        <f>(BJ368*$E368*$F368*$G368*$M368*$BK$11)</f>
        <v>1372534.3632000003</v>
      </c>
      <c r="BL368" s="84"/>
      <c r="BM368" s="84">
        <f>(BL368*$E368*$F368*$G368*$M368*$BM$11)</f>
        <v>0</v>
      </c>
      <c r="BN368" s="84"/>
      <c r="BO368" s="85">
        <f>(BN368*$E368*$F368*$G368*$M368*$BO$11)</f>
        <v>0</v>
      </c>
      <c r="BP368" s="84">
        <v>10</v>
      </c>
      <c r="BQ368" s="84">
        <f>(BP368*$E368*$F368*$G368*$M368*$BQ$11)</f>
        <v>623879.25600000005</v>
      </c>
      <c r="BR368" s="84"/>
      <c r="BS368" s="84">
        <f>(BR368*$E368*$F368*$G368*$M368*$BS$11)</f>
        <v>0</v>
      </c>
      <c r="BT368" s="84"/>
      <c r="BU368" s="85">
        <f>(BT368*$E368*$F368*$G368*$M368*$BU$11)</f>
        <v>0</v>
      </c>
      <c r="BV368" s="84">
        <v>20</v>
      </c>
      <c r="BW368" s="89">
        <f>(BV368*$E368*$F368*$G368*$M368*$BW$11)</f>
        <v>1497310.2144000002</v>
      </c>
      <c r="BX368" s="84"/>
      <c r="BY368" s="84">
        <f>(BX368*$E368*$F368*$G368*$L368*$BY$11)</f>
        <v>0</v>
      </c>
      <c r="BZ368" s="84"/>
      <c r="CA368" s="84">
        <f>(BZ368*$E368*$F368*$G368*$L368*$CA$11)</f>
        <v>0</v>
      </c>
      <c r="CB368" s="84">
        <v>30</v>
      </c>
      <c r="CC368" s="84">
        <f>(CB368*$E368*$F368*$G368*$L368*$CC$11)</f>
        <v>1559698.1399999997</v>
      </c>
      <c r="CD368" s="84"/>
      <c r="CE368" s="84">
        <f>(CD368*$E368*$F368*$G368*$M368*$CE$11)</f>
        <v>0</v>
      </c>
      <c r="CF368" s="84"/>
      <c r="CG368" s="84"/>
      <c r="CH368" s="84"/>
      <c r="CI368" s="85">
        <f>(CH368*$E368*$F368*$G368*$L368*$CI$11)</f>
        <v>0</v>
      </c>
      <c r="CJ368" s="84"/>
      <c r="CK368" s="85">
        <f>(CJ368*$E368*$F368*$G368*$L368*$CK$11)</f>
        <v>0</v>
      </c>
      <c r="CL368" s="84">
        <v>1</v>
      </c>
      <c r="CM368" s="84">
        <f>(CL368*$E368*$F368*$G368*$L368*$CM$11)</f>
        <v>51989.937999999995</v>
      </c>
      <c r="CN368" s="84"/>
      <c r="CO368" s="84">
        <f>(CN368*$E368*$F368*$G368*$L368*$CO$11)</f>
        <v>0</v>
      </c>
      <c r="CP368" s="84"/>
      <c r="CQ368" s="84">
        <f>(CP368*$E368*$F368*$G368*$L368*$CQ$11)</f>
        <v>0</v>
      </c>
      <c r="CR368" s="84">
        <v>20</v>
      </c>
      <c r="CS368" s="84">
        <f>(CR368*$E368*$F368*$G368*$M368*$CS$11)</f>
        <v>1247758.5120000001</v>
      </c>
      <c r="CT368" s="84">
        <v>10</v>
      </c>
      <c r="CU368" s="84">
        <f>(CT368*$E368*$F368*$G368*$M368*$CU$11)</f>
        <v>623879.25600000005</v>
      </c>
      <c r="CV368" s="84"/>
      <c r="CW368" s="84">
        <f>(CV368*$E368*$F368*$G368*$M368*$CW$11)</f>
        <v>0</v>
      </c>
      <c r="CX368" s="90"/>
      <c r="CY368" s="84">
        <f>(CX368*$E368*$F368*$G368*$M368*$CY$11)</f>
        <v>0</v>
      </c>
      <c r="CZ368" s="84"/>
      <c r="DA368" s="89"/>
      <c r="DB368" s="84"/>
      <c r="DC368" s="84">
        <f>(DB368*$E368*$F368*$G368*$M368*$DC$11)</f>
        <v>0</v>
      </c>
      <c r="DD368" s="91"/>
      <c r="DE368" s="84">
        <f>(DD368*$E368*$F368*$G368*$M368*$DE$11)</f>
        <v>0</v>
      </c>
      <c r="DF368" s="84">
        <v>4</v>
      </c>
      <c r="DG368" s="84">
        <f>(DF368*$E368*$F368*$G368*$M368*$DG$11)</f>
        <v>249551.70239999998</v>
      </c>
      <c r="DH368" s="84"/>
      <c r="DI368" s="84">
        <f>(DH368*$E368*$F368*$G368*$N368*$DI$11)</f>
        <v>0</v>
      </c>
      <c r="DJ368" s="84"/>
      <c r="DK368" s="92">
        <f>(DJ368*$E368*$F368*$G368*$O368*$DK$11)</f>
        <v>0</v>
      </c>
      <c r="DL368" s="89"/>
      <c r="DM368" s="89"/>
      <c r="DN368" s="85">
        <f t="shared" si="1228"/>
        <v>1220</v>
      </c>
      <c r="DO368" s="85">
        <f t="shared" si="1229"/>
        <v>72765117.224799976</v>
      </c>
    </row>
    <row r="369" spans="1:119" ht="30" customHeight="1" x14ac:dyDescent="0.25">
      <c r="A369" s="73"/>
      <c r="B369" s="78">
        <v>324</v>
      </c>
      <c r="C369" s="79" t="s">
        <v>807</v>
      </c>
      <c r="D369" s="109" t="s">
        <v>808</v>
      </c>
      <c r="E369" s="74">
        <v>25969</v>
      </c>
      <c r="F369" s="76">
        <v>3</v>
      </c>
      <c r="G369" s="141">
        <v>0.8</v>
      </c>
      <c r="H369" s="140"/>
      <c r="I369" s="140"/>
      <c r="J369" s="140"/>
      <c r="K369" s="51"/>
      <c r="L369" s="82">
        <v>1.4</v>
      </c>
      <c r="M369" s="82">
        <v>1.68</v>
      </c>
      <c r="N369" s="82">
        <v>2.23</v>
      </c>
      <c r="O369" s="83">
        <v>2.57</v>
      </c>
      <c r="P369" s="142">
        <v>100</v>
      </c>
      <c r="Q369" s="84">
        <f>(P369*$E369*$F369*$G369*$L369*$Q$11)</f>
        <v>9598142.4000000004</v>
      </c>
      <c r="R369" s="84">
        <v>17</v>
      </c>
      <c r="S369" s="84">
        <f>(R369*$E369*$F369*$G369*$L369*$S$11)</f>
        <v>1631684.2079999999</v>
      </c>
      <c r="T369" s="84"/>
      <c r="U369" s="84">
        <f>(T369*$E369*$F369*$G369*$L369*$U$11)</f>
        <v>0</v>
      </c>
      <c r="V369" s="84"/>
      <c r="W369" s="85">
        <f>(V369*$E369*$F369*$G369*$L369*$W$11)</f>
        <v>0</v>
      </c>
      <c r="X369" s="84"/>
      <c r="Y369" s="84">
        <f>(X369*$E369*$F369*$G369*$L369*$Y$11)</f>
        <v>0</v>
      </c>
      <c r="Z369" s="84"/>
      <c r="AA369" s="84"/>
      <c r="AB369" s="84"/>
      <c r="AC369" s="84">
        <f>(AB369*$E369*$F369*$G369*$L369*$AC$11)</f>
        <v>0</v>
      </c>
      <c r="AD369" s="84"/>
      <c r="AE369" s="84"/>
      <c r="AF369" s="84">
        <v>55</v>
      </c>
      <c r="AG369" s="84">
        <f>(AF369*$E369*$F369*$G369*$L369*$AG$11)</f>
        <v>5278978.3199999994</v>
      </c>
      <c r="AH369" s="84"/>
      <c r="AI369" s="84"/>
      <c r="AJ369" s="86"/>
      <c r="AK369" s="84">
        <f>(AJ369*$E369*$F369*$G369*$L369*$AK$11)</f>
        <v>0</v>
      </c>
      <c r="AL369" s="84">
        <v>76</v>
      </c>
      <c r="AM369" s="85">
        <f>(AL369*$E369*$F369*$G369*$L369*$AM$11)</f>
        <v>7294588.2240000013</v>
      </c>
      <c r="AN369" s="84">
        <v>16</v>
      </c>
      <c r="AO369" s="84">
        <f>(AN369*$E369*$F369*$G369*$L369*$AO$11)</f>
        <v>1535702.784</v>
      </c>
      <c r="AP369" s="84">
        <v>10</v>
      </c>
      <c r="AQ369" s="84">
        <f>(AP369*$E369*$F369*$G369*$M369*$AQ$11)</f>
        <v>1151777.088</v>
      </c>
      <c r="AR369" s="88"/>
      <c r="AS369" s="84">
        <f>(AR369*$E369*$F369*$G369*$M369*$AS$11)</f>
        <v>0</v>
      </c>
      <c r="AT369" s="84"/>
      <c r="AU369" s="89">
        <f>(AT369*$E369*$F369*$G369*$M369*$AU$11)</f>
        <v>0</v>
      </c>
      <c r="AV369" s="84"/>
      <c r="AW369" s="84">
        <f>(AV369*$E369*$F369*$G369*$L369*$AW$11)</f>
        <v>0</v>
      </c>
      <c r="AX369" s="84"/>
      <c r="AY369" s="84">
        <f>(AX369*$E369*$F369*$G369*$L369*$AY$11)</f>
        <v>0</v>
      </c>
      <c r="AZ369" s="84"/>
      <c r="BA369" s="84">
        <f>(AZ369*$E369*$F369*$G369*$L369*$BA$11)</f>
        <v>0</v>
      </c>
      <c r="BB369" s="84"/>
      <c r="BC369" s="84">
        <f>(BB369*$E369*$F369*$G369*$L369*$BC$11)</f>
        <v>0</v>
      </c>
      <c r="BD369" s="84"/>
      <c r="BE369" s="85">
        <f>(BD369*$E369*$F369*$G369*$L369*$BE$11)</f>
        <v>0</v>
      </c>
      <c r="BF369" s="84"/>
      <c r="BG369" s="85">
        <f>(BF369*$E369*$F369*$G369*$L369*$BG$11)</f>
        <v>0</v>
      </c>
      <c r="BH369" s="84"/>
      <c r="BI369" s="84">
        <f>(BH369*$E369*$F369*$G369*$L369*$BI$11)</f>
        <v>0</v>
      </c>
      <c r="BJ369" s="84">
        <v>5</v>
      </c>
      <c r="BK369" s="84">
        <f>(BJ369*$E369*$F369*$G369*$M369*$BK$11)</f>
        <v>575888.54399999999</v>
      </c>
      <c r="BL369" s="84"/>
      <c r="BM369" s="84">
        <f>(BL369*$E369*$F369*$G369*$M369*$BM$11)</f>
        <v>0</v>
      </c>
      <c r="BN369" s="84"/>
      <c r="BO369" s="85">
        <f>(BN369*$E369*$F369*$G369*$M369*$BO$11)</f>
        <v>0</v>
      </c>
      <c r="BP369" s="84"/>
      <c r="BQ369" s="84">
        <f>(BP369*$E369*$F369*$G369*$M369*$BQ$11)</f>
        <v>0</v>
      </c>
      <c r="BR369" s="84"/>
      <c r="BS369" s="84">
        <f>(BR369*$E369*$F369*$G369*$M369*$BS$11)</f>
        <v>0</v>
      </c>
      <c r="BT369" s="84">
        <v>3</v>
      </c>
      <c r="BU369" s="85">
        <f>(BT369*$E369*$F369*$G369*$M369*$BU$11)</f>
        <v>376945.22880000004</v>
      </c>
      <c r="BV369" s="84">
        <v>1</v>
      </c>
      <c r="BW369" s="89">
        <f>(BV369*$E369*$F369*$G369*$M369*$BW$11)</f>
        <v>125648.4096</v>
      </c>
      <c r="BX369" s="84"/>
      <c r="BY369" s="84">
        <f>(BX369*$E369*$F369*$G369*$L369*$BY$11)</f>
        <v>0</v>
      </c>
      <c r="BZ369" s="84"/>
      <c r="CA369" s="84">
        <f>(BZ369*$E369*$F369*$G369*$L369*$CA$11)</f>
        <v>0</v>
      </c>
      <c r="CB369" s="84"/>
      <c r="CC369" s="84">
        <f>(CB369*$E369*$F369*$G369*$L369*$CC$11)</f>
        <v>0</v>
      </c>
      <c r="CD369" s="84"/>
      <c r="CE369" s="84">
        <f>(CD369*$E369*$F369*$G369*$M369*$CE$11)</f>
        <v>0</v>
      </c>
      <c r="CF369" s="84"/>
      <c r="CG369" s="84"/>
      <c r="CH369" s="84"/>
      <c r="CI369" s="85">
        <f>(CH369*$E369*$F369*$G369*$L369*$CI$11)</f>
        <v>0</v>
      </c>
      <c r="CJ369" s="84"/>
      <c r="CK369" s="85">
        <f>(CJ369*$E369*$F369*$G369*$L369*$CK$11)</f>
        <v>0</v>
      </c>
      <c r="CL369" s="84"/>
      <c r="CM369" s="84">
        <f>(CL369*$E369*$F369*$G369*$L369*$CM$11)</f>
        <v>0</v>
      </c>
      <c r="CN369" s="84">
        <v>100</v>
      </c>
      <c r="CO369" s="84">
        <f>(CN369*$E369*$F369*$G369*$L369*$CO$11)</f>
        <v>8725584</v>
      </c>
      <c r="CP369" s="84"/>
      <c r="CQ369" s="84">
        <f>(CP369*$E369*$F369*$G369*$L369*$CQ$11)</f>
        <v>0</v>
      </c>
      <c r="CR369" s="84">
        <v>2</v>
      </c>
      <c r="CS369" s="84">
        <f>(CR369*$E369*$F369*$G369*$M369*$CS$11)</f>
        <v>209414.016</v>
      </c>
      <c r="CT369" s="84"/>
      <c r="CU369" s="84">
        <f>(CT369*$E369*$F369*$G369*$M369*$CU$11)</f>
        <v>0</v>
      </c>
      <c r="CV369" s="84"/>
      <c r="CW369" s="84">
        <f>(CV369*$E369*$F369*$G369*$M369*$CW$11)</f>
        <v>0</v>
      </c>
      <c r="CX369" s="90"/>
      <c r="CY369" s="84">
        <f>(CX369*$E369*$F369*$G369*$M369*$CY$11)</f>
        <v>0</v>
      </c>
      <c r="CZ369" s="84"/>
      <c r="DA369" s="89"/>
      <c r="DB369" s="84"/>
      <c r="DC369" s="84">
        <f>(DB369*$E369*$F369*$G369*$M369*$DC$11)</f>
        <v>0</v>
      </c>
      <c r="DD369" s="91"/>
      <c r="DE369" s="84">
        <f>(DD369*$E369*$F369*$G369*$M369*$DE$11)</f>
        <v>0</v>
      </c>
      <c r="DF369" s="84">
        <v>1</v>
      </c>
      <c r="DG369" s="84">
        <f>(DF369*$E369*$F369*$G369*$M369*$DG$11)</f>
        <v>104707.008</v>
      </c>
      <c r="DH369" s="84"/>
      <c r="DI369" s="84">
        <f>(DH369*$E369*$F369*$G369*$N369*$DI$11)</f>
        <v>0</v>
      </c>
      <c r="DJ369" s="84"/>
      <c r="DK369" s="92">
        <f>(DJ369*$E369*$F369*$G369*$O369*$DK$11)</f>
        <v>0</v>
      </c>
      <c r="DL369" s="89"/>
      <c r="DM369" s="89"/>
      <c r="DN369" s="85">
        <f t="shared" si="1228"/>
        <v>386</v>
      </c>
      <c r="DO369" s="85">
        <f t="shared" si="1229"/>
        <v>36609060.230400003</v>
      </c>
    </row>
    <row r="370" spans="1:119" ht="30" customHeight="1" x14ac:dyDescent="0.25">
      <c r="A370" s="73"/>
      <c r="B370" s="78">
        <v>325</v>
      </c>
      <c r="C370" s="79" t="s">
        <v>809</v>
      </c>
      <c r="D370" s="109" t="s">
        <v>810</v>
      </c>
      <c r="E370" s="74">
        <v>25969</v>
      </c>
      <c r="F370" s="76">
        <v>4.3</v>
      </c>
      <c r="G370" s="76">
        <v>1</v>
      </c>
      <c r="H370" s="77"/>
      <c r="I370" s="77"/>
      <c r="J370" s="77"/>
      <c r="K370" s="51"/>
      <c r="L370" s="82">
        <v>1.4</v>
      </c>
      <c r="M370" s="82">
        <v>1.68</v>
      </c>
      <c r="N370" s="82">
        <v>2.23</v>
      </c>
      <c r="O370" s="83">
        <v>2.57</v>
      </c>
      <c r="P370" s="142">
        <v>8</v>
      </c>
      <c r="Q370" s="84">
        <f>(P370*$E370*$F370*$G370*$L370)</f>
        <v>1250667.0399999998</v>
      </c>
      <c r="R370" s="84">
        <v>4</v>
      </c>
      <c r="S370" s="89">
        <f>(R370*$E370*$F370*$G370*$L370)</f>
        <v>625333.5199999999</v>
      </c>
      <c r="T370" s="84"/>
      <c r="U370" s="84">
        <f>(T370*$E370*$F370*$G370*$L370)</f>
        <v>0</v>
      </c>
      <c r="V370" s="84"/>
      <c r="W370" s="84">
        <f>(V370*$E370*$F370*$G370*$L370)</f>
        <v>0</v>
      </c>
      <c r="X370" s="84">
        <v>1</v>
      </c>
      <c r="Y370" s="84">
        <f>(X370*$E370*$F370*$G370*$L370)</f>
        <v>156333.37999999998</v>
      </c>
      <c r="Z370" s="84"/>
      <c r="AA370" s="84"/>
      <c r="AB370" s="84"/>
      <c r="AC370" s="84">
        <f>(AB370*$E370*$F370*$G370*$L370)</f>
        <v>0</v>
      </c>
      <c r="AD370" s="84"/>
      <c r="AE370" s="84"/>
      <c r="AF370" s="84"/>
      <c r="AG370" s="84">
        <f>(AF370*$E370*$F370*$G370*$L370)</f>
        <v>0</v>
      </c>
      <c r="AH370" s="84"/>
      <c r="AI370" s="84"/>
      <c r="AJ370" s="86"/>
      <c r="AK370" s="84">
        <f>(AJ370*$E370*$F370*$G370*$L370)</f>
        <v>0</v>
      </c>
      <c r="AL370" s="84">
        <v>20</v>
      </c>
      <c r="AM370" s="84">
        <f>(AL370*$E370*$F370*$G370*$L370)</f>
        <v>3126667.5999999996</v>
      </c>
      <c r="AN370" s="84">
        <v>2</v>
      </c>
      <c r="AO370" s="84">
        <f>(AN370*$E370*$F370*$G370*$L370)</f>
        <v>312666.75999999995</v>
      </c>
      <c r="AP370" s="84"/>
      <c r="AQ370" s="85">
        <f>(AP370*$E370*$F370*$G370*$M370)</f>
        <v>0</v>
      </c>
      <c r="AR370" s="90"/>
      <c r="AS370" s="84">
        <f>(AR370*$E370*$F370*$G370*$M370)</f>
        <v>0</v>
      </c>
      <c r="AT370" s="84"/>
      <c r="AU370" s="89">
        <f>(AT370*$E370*$F370*$G370*$M370)</f>
        <v>0</v>
      </c>
      <c r="AV370" s="84"/>
      <c r="AW370" s="84">
        <f>(AV370*$E370*$F370*$G370*$L370*$AK$11)</f>
        <v>0</v>
      </c>
      <c r="AX370" s="84">
        <v>0</v>
      </c>
      <c r="AY370" s="84">
        <f>(AX370*$E370*$F370*$G370*$L370*AY$11)</f>
        <v>0</v>
      </c>
      <c r="AZ370" s="84"/>
      <c r="BA370" s="84">
        <f>(AZ370*$E370*$F370*$G370*$L370*BA$11)</f>
        <v>0</v>
      </c>
      <c r="BB370" s="84"/>
      <c r="BC370" s="84">
        <f>(BB370*$E370*$F370*$G370*$L370)</f>
        <v>0</v>
      </c>
      <c r="BD370" s="84"/>
      <c r="BE370" s="84">
        <f t="shared" ref="BE370" si="1230">(BD370*$E370*$F370*$G370*$L370)</f>
        <v>0</v>
      </c>
      <c r="BF370" s="84"/>
      <c r="BG370" s="84"/>
      <c r="BH370" s="84"/>
      <c r="BI370" s="84">
        <f>(BH370*$E370*$F370*$G370*$L370)</f>
        <v>0</v>
      </c>
      <c r="BJ370" s="84"/>
      <c r="BK370" s="84">
        <f>(BJ370*$E370*$F370*$G370*$M370)</f>
        <v>0</v>
      </c>
      <c r="BL370" s="84"/>
      <c r="BM370" s="84">
        <f>(BL370*$E370*$F370*$G370*$M370)</f>
        <v>0</v>
      </c>
      <c r="BN370" s="84"/>
      <c r="BO370" s="84">
        <f>(BN370*$E370*$F370*$G370*$M370)</f>
        <v>0</v>
      </c>
      <c r="BP370" s="84"/>
      <c r="BQ370" s="84">
        <f>(BP370*$E370*$F370*$G370*$M370)</f>
        <v>0</v>
      </c>
      <c r="BR370" s="84"/>
      <c r="BS370" s="84">
        <f>(BR370*$E370*$F370*$G370*$M370)</f>
        <v>0</v>
      </c>
      <c r="BT370" s="84"/>
      <c r="BU370" s="84">
        <f>(BT370*$E370*$F370*$G370*$M370)</f>
        <v>0</v>
      </c>
      <c r="BV370" s="84"/>
      <c r="BW370" s="89">
        <f>(BV370*$E370*$F370*$G370*$M370)</f>
        <v>0</v>
      </c>
      <c r="BX370" s="84"/>
      <c r="BY370" s="84">
        <f>(BX370*$E370*$F370*$G370*$L370)</f>
        <v>0</v>
      </c>
      <c r="BZ370" s="84"/>
      <c r="CA370" s="85">
        <f>(BZ370*$E370*$F370*$G370*$L370)</f>
        <v>0</v>
      </c>
      <c r="CB370" s="84"/>
      <c r="CC370" s="84">
        <f>(CB370*$E370*$F370*$G370*$L370)</f>
        <v>0</v>
      </c>
      <c r="CD370" s="84"/>
      <c r="CE370" s="84">
        <f>(CD370*$E370*$F370*$G370*$M370)</f>
        <v>0</v>
      </c>
      <c r="CF370" s="84"/>
      <c r="CG370" s="84"/>
      <c r="CH370" s="84"/>
      <c r="CI370" s="84">
        <f>(CH370*$E370*$F370*$G370*$L370)</f>
        <v>0</v>
      </c>
      <c r="CJ370" s="84"/>
      <c r="CK370" s="84">
        <f>(CJ370*$E370*$F370*$G370*$L370)</f>
        <v>0</v>
      </c>
      <c r="CL370" s="84"/>
      <c r="CM370" s="84">
        <f>(CL370*$E370*$F370*$G370*$L370)</f>
        <v>0</v>
      </c>
      <c r="CN370" s="84"/>
      <c r="CO370" s="84">
        <f>(CN370*$E370*$F370*$G370*$L370)</f>
        <v>0</v>
      </c>
      <c r="CP370" s="84"/>
      <c r="CQ370" s="84">
        <f>(CP370*$E370*$F370*$G370*$L370)</f>
        <v>0</v>
      </c>
      <c r="CR370" s="84">
        <v>2</v>
      </c>
      <c r="CS370" s="84">
        <f>(CR370*$E370*$F370*$G370*$M370)</f>
        <v>375200.11199999996</v>
      </c>
      <c r="CT370" s="84"/>
      <c r="CU370" s="84">
        <f>(CT370*$E370*$F370*$G370*$M370)</f>
        <v>0</v>
      </c>
      <c r="CV370" s="84"/>
      <c r="CW370" s="84">
        <f>(CV370*$E370*$F370*$G370*$M370)</f>
        <v>0</v>
      </c>
      <c r="CX370" s="90"/>
      <c r="CY370" s="84">
        <f>(CX370*$E370*$F370*$G370*$M370)</f>
        <v>0</v>
      </c>
      <c r="CZ370" s="84"/>
      <c r="DA370" s="89">
        <f>(CZ370*$E370*$F370*$G370*$M370)</f>
        <v>0</v>
      </c>
      <c r="DB370" s="84"/>
      <c r="DC370" s="84"/>
      <c r="DD370" s="91"/>
      <c r="DE370" s="84">
        <f>(DD370*$E370*$F370*$G370*$M370)</f>
        <v>0</v>
      </c>
      <c r="DF370" s="84"/>
      <c r="DG370" s="84">
        <f>(DF370*$E370*$F370*$G370*$M370)</f>
        <v>0</v>
      </c>
      <c r="DH370" s="84"/>
      <c r="DI370" s="84">
        <f>(DH370*$E370*$F370*$G370*$N370)</f>
        <v>0</v>
      </c>
      <c r="DJ370" s="84"/>
      <c r="DK370" s="89">
        <f>(DJ370*$E370*$F370*$G370*$O370)</f>
        <v>0</v>
      </c>
      <c r="DL370" s="89"/>
      <c r="DM370" s="89"/>
      <c r="DN370" s="85">
        <f t="shared" si="1228"/>
        <v>37</v>
      </c>
      <c r="DO370" s="85">
        <f t="shared" si="1229"/>
        <v>5846868.4119999986</v>
      </c>
    </row>
    <row r="371" spans="1:119" ht="30" customHeight="1" x14ac:dyDescent="0.25">
      <c r="A371" s="73"/>
      <c r="B371" s="78">
        <v>326</v>
      </c>
      <c r="C371" s="79" t="s">
        <v>811</v>
      </c>
      <c r="D371" s="109" t="s">
        <v>812</v>
      </c>
      <c r="E371" s="74">
        <v>25969</v>
      </c>
      <c r="F371" s="81">
        <v>2.42</v>
      </c>
      <c r="G371" s="76">
        <v>1</v>
      </c>
      <c r="H371" s="77"/>
      <c r="I371" s="77"/>
      <c r="J371" s="77"/>
      <c r="K371" s="51"/>
      <c r="L371" s="82">
        <v>1.4</v>
      </c>
      <c r="M371" s="82">
        <v>1.68</v>
      </c>
      <c r="N371" s="82">
        <v>2.23</v>
      </c>
      <c r="O371" s="83">
        <v>2.57</v>
      </c>
      <c r="P371" s="142">
        <v>12</v>
      </c>
      <c r="Q371" s="84">
        <f>(P371*$E371*$F371*$G371*$L371*$Q$11)</f>
        <v>1161375.2304</v>
      </c>
      <c r="R371" s="84">
        <v>6</v>
      </c>
      <c r="S371" s="84">
        <f>(R371*$E371*$F371*$G371*$L371*$S$11)</f>
        <v>580687.6152</v>
      </c>
      <c r="T371" s="84">
        <v>1</v>
      </c>
      <c r="U371" s="84">
        <f>(T371*$E371*$F371*$G371*$L371*$U$11)</f>
        <v>109978.715</v>
      </c>
      <c r="V371" s="84"/>
      <c r="W371" s="85">
        <f>(V371*$E371*$F371*$G371*$L371*$W$11)</f>
        <v>0</v>
      </c>
      <c r="X371" s="84"/>
      <c r="Y371" s="84">
        <f>(X371*$E371*$F371*$G371*$L371*$Y$11)</f>
        <v>0</v>
      </c>
      <c r="Z371" s="84"/>
      <c r="AA371" s="84"/>
      <c r="AB371" s="84"/>
      <c r="AC371" s="84">
        <f>(AB371*$E371*$F371*$G371*$L371*$AC$11)</f>
        <v>0</v>
      </c>
      <c r="AD371" s="84"/>
      <c r="AE371" s="84"/>
      <c r="AF371" s="84">
        <v>5</v>
      </c>
      <c r="AG371" s="84">
        <f>(AF371*$E371*$F371*$G371*$L371*$AG$11)</f>
        <v>483906.34599999996</v>
      </c>
      <c r="AH371" s="84"/>
      <c r="AI371" s="84"/>
      <c r="AJ371" s="86"/>
      <c r="AK371" s="84">
        <f>(AJ371*$E371*$F371*$G371*$L371*$AK$11)</f>
        <v>0</v>
      </c>
      <c r="AL371" s="84">
        <v>20</v>
      </c>
      <c r="AM371" s="85">
        <f>(AL371*$E371*$F371*$G371*$L371*$AM$11)</f>
        <v>1935625.3839999998</v>
      </c>
      <c r="AN371" s="84">
        <v>5</v>
      </c>
      <c r="AO371" s="84">
        <f>(AN371*$E371*$F371*$G371*$L371*$AO$11)</f>
        <v>483906.34599999996</v>
      </c>
      <c r="AP371" s="84">
        <v>20</v>
      </c>
      <c r="AQ371" s="84">
        <f>(AP371*$E371*$F371*$G371*$M371*$AQ$11)</f>
        <v>2322750.4608</v>
      </c>
      <c r="AR371" s="90"/>
      <c r="AS371" s="84">
        <f>(AR371*$E371*$F371*$G371*$M371*$AS$11)</f>
        <v>0</v>
      </c>
      <c r="AT371" s="84"/>
      <c r="AU371" s="89">
        <f>(AT371*$E371*$F371*$G371*$M371*$AU$11)</f>
        <v>0</v>
      </c>
      <c r="AV371" s="84"/>
      <c r="AW371" s="84">
        <f>(AV371*$E371*$F371*$G371*$L371*$AW$11)</f>
        <v>0</v>
      </c>
      <c r="AX371" s="84"/>
      <c r="AY371" s="84">
        <f>(AX371*$E371*$F371*$G371*$L371*$AY$11)</f>
        <v>0</v>
      </c>
      <c r="AZ371" s="84"/>
      <c r="BA371" s="84">
        <f>(AZ371*$E371*$F371*$G371*$L371*$BA$11)</f>
        <v>0</v>
      </c>
      <c r="BB371" s="84"/>
      <c r="BC371" s="84">
        <f>(BB371*$E371*$F371*$G371*$L371*$BC$11)</f>
        <v>0</v>
      </c>
      <c r="BD371" s="84"/>
      <c r="BE371" s="85">
        <f>(BD371*$E371*$F371*$G371*$L371*$BE$11)</f>
        <v>0</v>
      </c>
      <c r="BF371" s="84"/>
      <c r="BG371" s="85">
        <f>(BF371*$E371*$F371*$G371*$L371*$BG$11)</f>
        <v>0</v>
      </c>
      <c r="BH371" s="84"/>
      <c r="BI371" s="84">
        <f>(BH371*$E371*$F371*$G371*$L371*$BI$11)</f>
        <v>0</v>
      </c>
      <c r="BJ371" s="84">
        <v>3</v>
      </c>
      <c r="BK371" s="84">
        <f>(BJ371*$E371*$F371*$G371*$M371*$BK$11)</f>
        <v>348412.56912</v>
      </c>
      <c r="BL371" s="84"/>
      <c r="BM371" s="84">
        <f>(BL371*$E371*$F371*$G371*$M371*$BM$11)</f>
        <v>0</v>
      </c>
      <c r="BN371" s="84"/>
      <c r="BO371" s="85">
        <f>(BN371*$E371*$F371*$G371*$M371*$BO$11)</f>
        <v>0</v>
      </c>
      <c r="BP371" s="84"/>
      <c r="BQ371" s="84">
        <f>(BP371*$E371*$F371*$G371*$M371*$BQ$11)</f>
        <v>0</v>
      </c>
      <c r="BR371" s="84"/>
      <c r="BS371" s="84">
        <f>(BR371*$E371*$F371*$G371*$M371*$BS$11)</f>
        <v>0</v>
      </c>
      <c r="BT371" s="84"/>
      <c r="BU371" s="85">
        <f>(BT371*$E371*$F371*$G371*$M371*$BU$11)</f>
        <v>0</v>
      </c>
      <c r="BV371" s="84">
        <v>1</v>
      </c>
      <c r="BW371" s="89">
        <f>(BV371*$E371*$F371*$G371*$M371*$BW$11)</f>
        <v>126695.47967999999</v>
      </c>
      <c r="BX371" s="84"/>
      <c r="BY371" s="84">
        <f>(BX371*$E371*$F371*$G371*$L371*$BY$11)</f>
        <v>0</v>
      </c>
      <c r="BZ371" s="84"/>
      <c r="CA371" s="84">
        <f>(BZ371*$E371*$F371*$G371*$L371*$CA$11)</f>
        <v>0</v>
      </c>
      <c r="CB371" s="84"/>
      <c r="CC371" s="84">
        <f>(CB371*$E371*$F371*$G371*$L371*$CC$11)</f>
        <v>0</v>
      </c>
      <c r="CD371" s="84">
        <v>1</v>
      </c>
      <c r="CE371" s="84">
        <f>(CD371*$E371*$F371*$G371*$M371*$CE$11)</f>
        <v>105579.5664</v>
      </c>
      <c r="CF371" s="84"/>
      <c r="CG371" s="84"/>
      <c r="CH371" s="84"/>
      <c r="CI371" s="85">
        <f>(CH371*$E371*$F371*$G371*$L371*$CI$11)</f>
        <v>0</v>
      </c>
      <c r="CJ371" s="84"/>
      <c r="CK371" s="85">
        <f>(CJ371*$E371*$F371*$G371*$L371*$CK$11)</f>
        <v>0</v>
      </c>
      <c r="CL371" s="84"/>
      <c r="CM371" s="84">
        <f>(CL371*$E371*$F371*$G371*$L371*$CM$11)</f>
        <v>0</v>
      </c>
      <c r="CN371" s="84">
        <v>8</v>
      </c>
      <c r="CO371" s="84">
        <f>(CN371*$E371*$F371*$G371*$L371*$CO$11)</f>
        <v>703863.77599999995</v>
      </c>
      <c r="CP371" s="84"/>
      <c r="CQ371" s="84">
        <f>(CP371*$E371*$F371*$G371*$L371*$CQ$11)</f>
        <v>0</v>
      </c>
      <c r="CR371" s="84">
        <v>5</v>
      </c>
      <c r="CS371" s="84">
        <f>(CR371*$E371*$F371*$G371*$M371*$CS$11)</f>
        <v>527897.83199999994</v>
      </c>
      <c r="CT371" s="84"/>
      <c r="CU371" s="84">
        <f>(CT371*$E371*$F371*$G371*$M371*$CU$11)</f>
        <v>0</v>
      </c>
      <c r="CV371" s="84"/>
      <c r="CW371" s="84">
        <f>(CV371*$E371*$F371*$G371*$M371*$CW$11)</f>
        <v>0</v>
      </c>
      <c r="CX371" s="90"/>
      <c r="CY371" s="84">
        <f>(CX371*$E371*$F371*$G371*$M371*$CY$11)</f>
        <v>0</v>
      </c>
      <c r="CZ371" s="84"/>
      <c r="DA371" s="89"/>
      <c r="DB371" s="84"/>
      <c r="DC371" s="84">
        <f>(DB371*$E371*$F371*$G371*$M371*$DC$11)</f>
        <v>0</v>
      </c>
      <c r="DD371" s="91"/>
      <c r="DE371" s="84">
        <f>(DD371*$E371*$F371*$G371*$M371*$DE$11)</f>
        <v>0</v>
      </c>
      <c r="DF371" s="84"/>
      <c r="DG371" s="84">
        <f>(DF371*$E371*$F371*$G371*$M371*$DG$11)</f>
        <v>0</v>
      </c>
      <c r="DH371" s="84"/>
      <c r="DI371" s="84">
        <f>(DH371*$E371*$F371*$G371*$N371*$DI$11)</f>
        <v>0</v>
      </c>
      <c r="DJ371" s="84"/>
      <c r="DK371" s="92">
        <f>(DJ371*$E371*$F371*$G371*$O371*$DK$11)</f>
        <v>0</v>
      </c>
      <c r="DL371" s="89"/>
      <c r="DM371" s="89"/>
      <c r="DN371" s="85">
        <f t="shared" si="1228"/>
        <v>87</v>
      </c>
      <c r="DO371" s="85">
        <f t="shared" si="1229"/>
        <v>8890679.3205999993</v>
      </c>
    </row>
    <row r="372" spans="1:119" ht="30" customHeight="1" x14ac:dyDescent="0.25">
      <c r="A372" s="73"/>
      <c r="B372" s="78">
        <v>327</v>
      </c>
      <c r="C372" s="79" t="s">
        <v>813</v>
      </c>
      <c r="D372" s="109" t="s">
        <v>814</v>
      </c>
      <c r="E372" s="74">
        <v>25969</v>
      </c>
      <c r="F372" s="81">
        <v>2.69</v>
      </c>
      <c r="G372" s="76">
        <v>1</v>
      </c>
      <c r="H372" s="77"/>
      <c r="I372" s="77"/>
      <c r="J372" s="77"/>
      <c r="K372" s="51"/>
      <c r="L372" s="82">
        <v>1.4</v>
      </c>
      <c r="M372" s="82">
        <v>1.68</v>
      </c>
      <c r="N372" s="82">
        <v>2.23</v>
      </c>
      <c r="O372" s="83">
        <v>2.57</v>
      </c>
      <c r="P372" s="142">
        <v>3</v>
      </c>
      <c r="Q372" s="84">
        <f>(P372*$E372*$F372*$G372*$L372*$Q$11)</f>
        <v>322737.53820000001</v>
      </c>
      <c r="R372" s="84">
        <v>3</v>
      </c>
      <c r="S372" s="84">
        <f>(R372*$E372*$F372*$G372*$L372*$S$11)</f>
        <v>322737.53820000001</v>
      </c>
      <c r="T372" s="84">
        <v>2</v>
      </c>
      <c r="U372" s="84">
        <f>(T372*$E372*$F372*$G372*$L372*$U$11)</f>
        <v>244498.13500000001</v>
      </c>
      <c r="V372" s="84">
        <v>1</v>
      </c>
      <c r="W372" s="85">
        <f>(V372*$E372*$F372*$G372*$L372*$W$11)</f>
        <v>122249.0675</v>
      </c>
      <c r="X372" s="84">
        <v>16</v>
      </c>
      <c r="Y372" s="84">
        <f>(X372*$E372*$F372*$G372*$L372*$Y$11)</f>
        <v>2190703.2895999998</v>
      </c>
      <c r="Z372" s="84"/>
      <c r="AA372" s="84"/>
      <c r="AB372" s="84"/>
      <c r="AC372" s="84">
        <f>(AB372*$E372*$F372*$G372*$L372*$AC$11)</f>
        <v>0</v>
      </c>
      <c r="AD372" s="84"/>
      <c r="AE372" s="84"/>
      <c r="AF372" s="84">
        <v>5</v>
      </c>
      <c r="AG372" s="84">
        <f>(AF372*$E372*$F372*$G372*$L372*$AG$11)</f>
        <v>537895.897</v>
      </c>
      <c r="AH372" s="84"/>
      <c r="AI372" s="84"/>
      <c r="AJ372" s="86"/>
      <c r="AK372" s="84">
        <f>(AJ372*$E372*$F372*$G372*$L372*$AK$11)</f>
        <v>0</v>
      </c>
      <c r="AL372" s="84">
        <v>5</v>
      </c>
      <c r="AM372" s="85">
        <f>(AL372*$E372*$F372*$G372*$L372*$AM$11)</f>
        <v>537895.897</v>
      </c>
      <c r="AN372" s="84">
        <v>2</v>
      </c>
      <c r="AO372" s="84">
        <f>(AN372*$E372*$F372*$G372*$L372*$AO$11)</f>
        <v>215158.35880000002</v>
      </c>
      <c r="AP372" s="84">
        <v>1</v>
      </c>
      <c r="AQ372" s="84">
        <f>(AP372*$E372*$F372*$G372*$M372*$AQ$11)</f>
        <v>129095.01528000001</v>
      </c>
      <c r="AR372" s="90">
        <v>15</v>
      </c>
      <c r="AS372" s="84">
        <f>(AR372*$E372*$F372*$G372*$M372*$AS$11)</f>
        <v>2464541.2007999998</v>
      </c>
      <c r="AT372" s="84"/>
      <c r="AU372" s="89">
        <f>(AT372*$E372*$F372*$G372*$M372*$AU$11)</f>
        <v>0</v>
      </c>
      <c r="AV372" s="84"/>
      <c r="AW372" s="84">
        <f>(AV372*$E372*$F372*$G372*$L372*$AW$11)</f>
        <v>0</v>
      </c>
      <c r="AX372" s="84">
        <v>0</v>
      </c>
      <c r="AY372" s="84">
        <f>(AX372*$E372*$F372*$G372*$L372*$AY$11)</f>
        <v>0</v>
      </c>
      <c r="AZ372" s="84"/>
      <c r="BA372" s="84">
        <f>(AZ372*$E372*$F372*$G372*$L372*$BA$11)</f>
        <v>0</v>
      </c>
      <c r="BB372" s="84"/>
      <c r="BC372" s="84">
        <f>(BB372*$E372*$F372*$G372*$L372*$BC$11)</f>
        <v>0</v>
      </c>
      <c r="BD372" s="84"/>
      <c r="BE372" s="85">
        <f>(BD372*$E372*$F372*$G372*$L372*$BE$11)</f>
        <v>0</v>
      </c>
      <c r="BF372" s="84"/>
      <c r="BG372" s="85">
        <f>(BF372*$E372*$F372*$G372*$L372*$BG$11)</f>
        <v>0</v>
      </c>
      <c r="BH372" s="84"/>
      <c r="BI372" s="84">
        <f>(BH372*$E372*$F372*$G372*$L372*$BI$11)</f>
        <v>0</v>
      </c>
      <c r="BJ372" s="84"/>
      <c r="BK372" s="84">
        <f>(BJ372*$E372*$F372*$G372*$M372*$BK$11)</f>
        <v>0</v>
      </c>
      <c r="BL372" s="84"/>
      <c r="BM372" s="84">
        <f>(BL372*$E372*$F372*$G372*$M372*$BM$11)</f>
        <v>0</v>
      </c>
      <c r="BN372" s="84"/>
      <c r="BO372" s="85">
        <f>(BN372*$E372*$F372*$G372*$M372*$BO$11)</f>
        <v>0</v>
      </c>
      <c r="BP372" s="84"/>
      <c r="BQ372" s="84">
        <f>(BP372*$E372*$F372*$G372*$M372*$BQ$11)</f>
        <v>0</v>
      </c>
      <c r="BR372" s="84"/>
      <c r="BS372" s="84">
        <f>(BR372*$E372*$F372*$G372*$M372*$BS$11)</f>
        <v>0</v>
      </c>
      <c r="BT372" s="84"/>
      <c r="BU372" s="85">
        <f>(BT372*$E372*$F372*$G372*$M372*$BU$11)</f>
        <v>0</v>
      </c>
      <c r="BV372" s="84"/>
      <c r="BW372" s="89">
        <f>(BV372*$E372*$F372*$G372*$M372*$BW$11)</f>
        <v>0</v>
      </c>
      <c r="BX372" s="84"/>
      <c r="BY372" s="84">
        <f>(BX372*$E372*$F372*$G372*$L372*$BY$11)</f>
        <v>0</v>
      </c>
      <c r="BZ372" s="84"/>
      <c r="CA372" s="84">
        <f>(BZ372*$E372*$F372*$G372*$L372*$CA$11)</f>
        <v>0</v>
      </c>
      <c r="CB372" s="84"/>
      <c r="CC372" s="84">
        <f>(CB372*$E372*$F372*$G372*$L372*$CC$11)</f>
        <v>0</v>
      </c>
      <c r="CD372" s="84"/>
      <c r="CE372" s="84">
        <f>(CD372*$E372*$F372*$G372*$M372*$CE$11)</f>
        <v>0</v>
      </c>
      <c r="CF372" s="84"/>
      <c r="CG372" s="84"/>
      <c r="CH372" s="84"/>
      <c r="CI372" s="85">
        <f>(CH372*$E372*$F372*$G372*$L372*$CI$11)</f>
        <v>0</v>
      </c>
      <c r="CJ372" s="84"/>
      <c r="CK372" s="85">
        <f>(CJ372*$E372*$F372*$G372*$L372*$CK$11)</f>
        <v>0</v>
      </c>
      <c r="CL372" s="84"/>
      <c r="CM372" s="84">
        <f>(CL372*$E372*$F372*$G372*$L372*$CM$11)</f>
        <v>0</v>
      </c>
      <c r="CN372" s="84"/>
      <c r="CO372" s="84">
        <f>(CN372*$E372*$F372*$G372*$L372*$CO$11)</f>
        <v>0</v>
      </c>
      <c r="CP372" s="84"/>
      <c r="CQ372" s="84">
        <f>(CP372*$E372*$F372*$G372*$L372*$CQ$11)</f>
        <v>0</v>
      </c>
      <c r="CR372" s="84"/>
      <c r="CS372" s="84">
        <f>(CR372*$E372*$F372*$G372*$M372*$CS$11)</f>
        <v>0</v>
      </c>
      <c r="CT372" s="84"/>
      <c r="CU372" s="84">
        <f>(CT372*$E372*$F372*$G372*$M372*$CU$11)</f>
        <v>0</v>
      </c>
      <c r="CV372" s="84"/>
      <c r="CW372" s="84">
        <f>(CV372*$E372*$F372*$G372*$M372*$CW$11)</f>
        <v>0</v>
      </c>
      <c r="CX372" s="90"/>
      <c r="CY372" s="84">
        <f>(CX372*$E372*$F372*$G372*$M372*$CY$11)</f>
        <v>0</v>
      </c>
      <c r="CZ372" s="84"/>
      <c r="DA372" s="89"/>
      <c r="DB372" s="84"/>
      <c r="DC372" s="84">
        <f>(DB372*$E372*$F372*$G372*$M372*$DC$11)</f>
        <v>0</v>
      </c>
      <c r="DD372" s="91"/>
      <c r="DE372" s="84">
        <f>(DD372*$E372*$F372*$G372*$M372*$DE$11)</f>
        <v>0</v>
      </c>
      <c r="DF372" s="84"/>
      <c r="DG372" s="84">
        <f>(DF372*$E372*$F372*$G372*$M372*$DG$11)</f>
        <v>0</v>
      </c>
      <c r="DH372" s="84"/>
      <c r="DI372" s="84">
        <f>(DH372*$E372*$F372*$G372*$N372*$DI$11)</f>
        <v>0</v>
      </c>
      <c r="DJ372" s="84"/>
      <c r="DK372" s="92">
        <f>(DJ372*$E372*$F372*$G372*$O372*$DK$11)</f>
        <v>0</v>
      </c>
      <c r="DL372" s="89"/>
      <c r="DM372" s="89"/>
      <c r="DN372" s="85">
        <f t="shared" si="1228"/>
        <v>53</v>
      </c>
      <c r="DO372" s="85">
        <f t="shared" si="1229"/>
        <v>7087511.9373799991</v>
      </c>
    </row>
    <row r="373" spans="1:119" ht="21.75" customHeight="1" x14ac:dyDescent="0.25">
      <c r="A373" s="73"/>
      <c r="B373" s="78">
        <v>328</v>
      </c>
      <c r="C373" s="79" t="s">
        <v>815</v>
      </c>
      <c r="D373" s="109" t="s">
        <v>816</v>
      </c>
      <c r="E373" s="74">
        <v>25969</v>
      </c>
      <c r="F373" s="81">
        <v>4.12</v>
      </c>
      <c r="G373" s="141">
        <v>0.8</v>
      </c>
      <c r="H373" s="140"/>
      <c r="I373" s="140"/>
      <c r="J373" s="140"/>
      <c r="K373" s="51"/>
      <c r="L373" s="82">
        <v>1.4</v>
      </c>
      <c r="M373" s="82">
        <v>1.68</v>
      </c>
      <c r="N373" s="82">
        <v>2.23</v>
      </c>
      <c r="O373" s="83">
        <v>2.57</v>
      </c>
      <c r="P373" s="142">
        <v>20</v>
      </c>
      <c r="Q373" s="84">
        <f>(P373*$E373*$F373*$G373*$L373*$Q$11)</f>
        <v>2636289.7792000002</v>
      </c>
      <c r="R373" s="84">
        <v>12</v>
      </c>
      <c r="S373" s="84">
        <f>(R373*$E373*$F373*$G373*$L373*$S$11)</f>
        <v>1581773.8675200003</v>
      </c>
      <c r="T373" s="84">
        <v>1</v>
      </c>
      <c r="U373" s="84">
        <f>(T373*$E373*$F373*$G373*$L373*$U$11)</f>
        <v>149789.19200000001</v>
      </c>
      <c r="V373" s="84"/>
      <c r="W373" s="85">
        <f>(V373*$E373*$F373*$G373*$L373*$W$11)</f>
        <v>0</v>
      </c>
      <c r="X373" s="84"/>
      <c r="Y373" s="84">
        <f>(X373*$E373*$F373*$G373*$L373*$Y$11)</f>
        <v>0</v>
      </c>
      <c r="Z373" s="84"/>
      <c r="AA373" s="84"/>
      <c r="AB373" s="84"/>
      <c r="AC373" s="84">
        <f>(AB373*$E373*$F373*$G373*$L373*$AC$11)</f>
        <v>0</v>
      </c>
      <c r="AD373" s="84"/>
      <c r="AE373" s="84"/>
      <c r="AF373" s="84"/>
      <c r="AG373" s="84">
        <f>(AF373*$E373*$F373*$G373*$L373*$AG$11)</f>
        <v>0</v>
      </c>
      <c r="AH373" s="84"/>
      <c r="AI373" s="84"/>
      <c r="AJ373" s="86"/>
      <c r="AK373" s="84">
        <f>(AJ373*$E373*$F373*$G373*$L373*$AK$11)</f>
        <v>0</v>
      </c>
      <c r="AL373" s="84">
        <v>6</v>
      </c>
      <c r="AM373" s="85">
        <f>(AL373*$E373*$F373*$G373*$L373*$AM$11)</f>
        <v>790886.93376000016</v>
      </c>
      <c r="AN373" s="84">
        <v>10</v>
      </c>
      <c r="AO373" s="84">
        <f>(AN373*$E373*$F373*$G373*$L373*$AO$11)</f>
        <v>1318144.8896000001</v>
      </c>
      <c r="AP373" s="84">
        <v>6</v>
      </c>
      <c r="AQ373" s="84">
        <f>(AP373*$E373*$F373*$G373*$M373*$AQ$11)</f>
        <v>949064.32051200024</v>
      </c>
      <c r="AR373" s="88"/>
      <c r="AS373" s="84">
        <f>(AR373*$E373*$F373*$G373*$M373*$AS$11)</f>
        <v>0</v>
      </c>
      <c r="AT373" s="84"/>
      <c r="AU373" s="89">
        <f>(AT373*$E373*$F373*$G373*$M373*$AU$11)</f>
        <v>0</v>
      </c>
      <c r="AV373" s="84"/>
      <c r="AW373" s="84">
        <f>(AV373*$E373*$F373*$G373*$L373*$AW$11)</f>
        <v>0</v>
      </c>
      <c r="AX373" s="84">
        <v>0</v>
      </c>
      <c r="AY373" s="84">
        <f>(AX373*$E373*$F373*$G373*$L373*$AY$11)</f>
        <v>0</v>
      </c>
      <c r="AZ373" s="84"/>
      <c r="BA373" s="84">
        <f>(AZ373*$E373*$F373*$G373*$L373*$BA$11)</f>
        <v>0</v>
      </c>
      <c r="BB373" s="84"/>
      <c r="BC373" s="84">
        <f>(BB373*$E373*$F373*$G373*$L373*$BC$11)</f>
        <v>0</v>
      </c>
      <c r="BD373" s="84"/>
      <c r="BE373" s="85">
        <f>(BD373*$E373*$F373*$G373*$L373*$BE$11)</f>
        <v>0</v>
      </c>
      <c r="BF373" s="84"/>
      <c r="BG373" s="85">
        <f>(BF373*$E373*$F373*$G373*$L373*$BG$11)</f>
        <v>0</v>
      </c>
      <c r="BH373" s="84"/>
      <c r="BI373" s="84">
        <f>(BH373*$E373*$F373*$G373*$L373*$BI$11)</f>
        <v>0</v>
      </c>
      <c r="BJ373" s="84">
        <v>3</v>
      </c>
      <c r="BK373" s="84">
        <f>(BJ373*$E373*$F373*$G373*$M373*$BK$11)</f>
        <v>474532.16025600012</v>
      </c>
      <c r="BL373" s="84"/>
      <c r="BM373" s="84">
        <f>(BL373*$E373*$F373*$G373*$M373*$BM$11)</f>
        <v>0</v>
      </c>
      <c r="BN373" s="84"/>
      <c r="BO373" s="85">
        <f>(BN373*$E373*$F373*$G373*$M373*$BO$11)</f>
        <v>0</v>
      </c>
      <c r="BP373" s="84"/>
      <c r="BQ373" s="84">
        <f>(BP373*$E373*$F373*$G373*$M373*$BQ$11)</f>
        <v>0</v>
      </c>
      <c r="BR373" s="84"/>
      <c r="BS373" s="84">
        <f>(BR373*$E373*$F373*$G373*$M373*$BS$11)</f>
        <v>0</v>
      </c>
      <c r="BT373" s="84"/>
      <c r="BU373" s="85">
        <f>(BT373*$E373*$F373*$G373*$M373*$BU$11)</f>
        <v>0</v>
      </c>
      <c r="BV373" s="84"/>
      <c r="BW373" s="89">
        <f>(BV373*$E373*$F373*$G373*$M373*$BW$11)</f>
        <v>0</v>
      </c>
      <c r="BX373" s="84"/>
      <c r="BY373" s="84">
        <f>(BX373*$E373*$F373*$G373*$L373*$BY$11)</f>
        <v>0</v>
      </c>
      <c r="BZ373" s="84"/>
      <c r="CA373" s="84">
        <f>(BZ373*$E373*$F373*$G373*$L373*$CA$11)</f>
        <v>0</v>
      </c>
      <c r="CB373" s="84"/>
      <c r="CC373" s="84">
        <f>(CB373*$E373*$F373*$G373*$L373*$CC$11)</f>
        <v>0</v>
      </c>
      <c r="CD373" s="84">
        <v>3</v>
      </c>
      <c r="CE373" s="84">
        <f>(CD373*$E373*$F373*$G373*$M373*$CE$11)</f>
        <v>431392.87296000007</v>
      </c>
      <c r="CF373" s="84"/>
      <c r="CG373" s="84"/>
      <c r="CH373" s="84"/>
      <c r="CI373" s="85">
        <f>(CH373*$E373*$F373*$G373*$L373*$CI$11)</f>
        <v>0</v>
      </c>
      <c r="CJ373" s="84"/>
      <c r="CK373" s="85">
        <f>(CJ373*$E373*$F373*$G373*$L373*$CK$11)</f>
        <v>0</v>
      </c>
      <c r="CL373" s="84"/>
      <c r="CM373" s="84">
        <f>(CL373*$E373*$F373*$G373*$L373*$CM$11)</f>
        <v>0</v>
      </c>
      <c r="CN373" s="84"/>
      <c r="CO373" s="84">
        <f>(CN373*$E373*$F373*$G373*$L373*$CO$11)</f>
        <v>0</v>
      </c>
      <c r="CP373" s="84"/>
      <c r="CQ373" s="84">
        <f>(CP373*$E373*$F373*$G373*$L373*$CQ$11)</f>
        <v>0</v>
      </c>
      <c r="CR373" s="84">
        <v>2</v>
      </c>
      <c r="CS373" s="84">
        <f>(CR373*$E373*$F373*$G373*$M373*$CS$11)</f>
        <v>287595.24864000001</v>
      </c>
      <c r="CT373" s="84">
        <v>5</v>
      </c>
      <c r="CU373" s="84">
        <f>(CT373*$E373*$F373*$G373*$M373*$CU$11)</f>
        <v>718988.12160000007</v>
      </c>
      <c r="CV373" s="84"/>
      <c r="CW373" s="84">
        <f>(CV373*$E373*$F373*$G373*$M373*$CW$11)</f>
        <v>0</v>
      </c>
      <c r="CX373" s="90"/>
      <c r="CY373" s="84">
        <f>(CX373*$E373*$F373*$G373*$M373*$CY$11)</f>
        <v>0</v>
      </c>
      <c r="CZ373" s="84"/>
      <c r="DA373" s="89"/>
      <c r="DB373" s="84"/>
      <c r="DC373" s="84">
        <f>(DB373*$E373*$F373*$G373*$M373*$DC$11)</f>
        <v>0</v>
      </c>
      <c r="DD373" s="91"/>
      <c r="DE373" s="84">
        <f>(DD373*$E373*$F373*$G373*$M373*$DE$11)</f>
        <v>0</v>
      </c>
      <c r="DF373" s="84"/>
      <c r="DG373" s="84">
        <f>(DF373*$E373*$F373*$G373*$M373*$DG$11)</f>
        <v>0</v>
      </c>
      <c r="DH373" s="84"/>
      <c r="DI373" s="84">
        <f>(DH373*$E373*$F373*$G373*$N373*$DI$11)</f>
        <v>0</v>
      </c>
      <c r="DJ373" s="84">
        <v>1</v>
      </c>
      <c r="DK373" s="92">
        <f>(DJ373*$E373*$F373*$G373*$O373*$DK$11)</f>
        <v>219976.12768000001</v>
      </c>
      <c r="DL373" s="89"/>
      <c r="DM373" s="89"/>
      <c r="DN373" s="85">
        <f t="shared" si="1228"/>
        <v>69</v>
      </c>
      <c r="DO373" s="85">
        <f t="shared" si="1229"/>
        <v>9558433.5137280002</v>
      </c>
    </row>
    <row r="374" spans="1:119" ht="30" customHeight="1" x14ac:dyDescent="0.25">
      <c r="A374" s="73"/>
      <c r="B374" s="78">
        <v>329</v>
      </c>
      <c r="C374" s="79" t="s">
        <v>817</v>
      </c>
      <c r="D374" s="109" t="s">
        <v>818</v>
      </c>
      <c r="E374" s="74">
        <v>25969</v>
      </c>
      <c r="F374" s="81">
        <v>1.1599999999999999</v>
      </c>
      <c r="G374" s="76">
        <v>1</v>
      </c>
      <c r="H374" s="77"/>
      <c r="I374" s="77"/>
      <c r="J374" s="77"/>
      <c r="K374" s="51"/>
      <c r="L374" s="82">
        <v>1.4</v>
      </c>
      <c r="M374" s="82">
        <v>1.68</v>
      </c>
      <c r="N374" s="82">
        <v>2.23</v>
      </c>
      <c r="O374" s="83">
        <v>2.57</v>
      </c>
      <c r="P374" s="142">
        <v>2</v>
      </c>
      <c r="Q374" s="84">
        <f>(P374*$E374*$F374*$G374*$L374*$Q$11)</f>
        <v>92782.0432</v>
      </c>
      <c r="R374" s="84">
        <v>1</v>
      </c>
      <c r="S374" s="84">
        <f>(R374*$E374*$F374*$G374*$L374*$S$11)</f>
        <v>46391.0216</v>
      </c>
      <c r="T374" s="84">
        <v>81</v>
      </c>
      <c r="U374" s="84">
        <f>(T374*$E374*$F374*$G374*$L374*$U$11)</f>
        <v>4270082.669999999</v>
      </c>
      <c r="V374" s="84"/>
      <c r="W374" s="85">
        <f>(V374*$E374*$F374*$G374*$L374*$W$11)</f>
        <v>0</v>
      </c>
      <c r="X374" s="84"/>
      <c r="Y374" s="84">
        <f>(X374*$E374*$F374*$G374*$L374*$Y$11)</f>
        <v>0</v>
      </c>
      <c r="Z374" s="84"/>
      <c r="AA374" s="84"/>
      <c r="AB374" s="84"/>
      <c r="AC374" s="84">
        <f>(AB374*$E374*$F374*$G374*$L374*$AC$11)</f>
        <v>0</v>
      </c>
      <c r="AD374" s="84"/>
      <c r="AE374" s="84"/>
      <c r="AF374" s="84"/>
      <c r="AG374" s="84">
        <f>(AF374*$E374*$F374*$G374*$L374*$AG$11)</f>
        <v>0</v>
      </c>
      <c r="AH374" s="84"/>
      <c r="AI374" s="84"/>
      <c r="AJ374" s="86"/>
      <c r="AK374" s="84">
        <f>(AJ374*$E374*$F374*$G374*$L374*$AK$11)</f>
        <v>0</v>
      </c>
      <c r="AL374" s="84">
        <v>10</v>
      </c>
      <c r="AM374" s="85">
        <f>(AL374*$E374*$F374*$G374*$L374*$AM$11)</f>
        <v>463910.21599999996</v>
      </c>
      <c r="AN374" s="84">
        <v>2</v>
      </c>
      <c r="AO374" s="84">
        <f>(AN374*$E374*$F374*$G374*$L374*$AO$11)</f>
        <v>92782.0432</v>
      </c>
      <c r="AP374" s="84">
        <v>4</v>
      </c>
      <c r="AQ374" s="84">
        <f>(AP374*$E374*$F374*$G374*$M374*$AQ$11)</f>
        <v>222676.90367999999</v>
      </c>
      <c r="AR374" s="90"/>
      <c r="AS374" s="84">
        <f>(AR374*$E374*$F374*$G374*$M374*$AS$11)</f>
        <v>0</v>
      </c>
      <c r="AT374" s="84"/>
      <c r="AU374" s="89">
        <f>(AT374*$E374*$F374*$G374*$M374*$AU$11)</f>
        <v>0</v>
      </c>
      <c r="AV374" s="84"/>
      <c r="AW374" s="84">
        <f>(AV374*$E374*$F374*$G374*$L374*$AW$11)</f>
        <v>0</v>
      </c>
      <c r="AX374" s="84">
        <v>0</v>
      </c>
      <c r="AY374" s="84">
        <f>(AX374*$E374*$F374*$G374*$L374*$AY$11)</f>
        <v>0</v>
      </c>
      <c r="AZ374" s="84"/>
      <c r="BA374" s="84">
        <f>(AZ374*$E374*$F374*$G374*$L374*$BA$11)</f>
        <v>0</v>
      </c>
      <c r="BB374" s="84"/>
      <c r="BC374" s="84">
        <f>(BB374*$E374*$F374*$G374*$L374*$BC$11)</f>
        <v>0</v>
      </c>
      <c r="BD374" s="84"/>
      <c r="BE374" s="85">
        <f>(BD374*$E374*$F374*$G374*$L374*$BE$11)</f>
        <v>0</v>
      </c>
      <c r="BF374" s="84"/>
      <c r="BG374" s="85">
        <f>(BF374*$E374*$F374*$G374*$L374*$BG$11)</f>
        <v>0</v>
      </c>
      <c r="BH374" s="84">
        <v>5</v>
      </c>
      <c r="BI374" s="84">
        <f>(BH374*$E374*$F374*$G374*$L374*$BI$11)</f>
        <v>253041.93599999996</v>
      </c>
      <c r="BJ374" s="84"/>
      <c r="BK374" s="84">
        <f>(BJ374*$E374*$F374*$G374*$M374*$BK$11)</f>
        <v>0</v>
      </c>
      <c r="BL374" s="84"/>
      <c r="BM374" s="84">
        <f>(BL374*$E374*$F374*$G374*$M374*$BM$11)</f>
        <v>0</v>
      </c>
      <c r="BN374" s="84"/>
      <c r="BO374" s="85">
        <f>(BN374*$E374*$F374*$G374*$M374*$BO$11)</f>
        <v>0</v>
      </c>
      <c r="BP374" s="84">
        <v>4</v>
      </c>
      <c r="BQ374" s="84">
        <f>(BP374*$E374*$F374*$G374*$M374*$BQ$11)</f>
        <v>202433.54879999996</v>
      </c>
      <c r="BR374" s="84"/>
      <c r="BS374" s="84">
        <f>(BR374*$E374*$F374*$G374*$M374*$BS$11)</f>
        <v>0</v>
      </c>
      <c r="BT374" s="84"/>
      <c r="BU374" s="85">
        <f>(BT374*$E374*$F374*$G374*$M374*$BU$11)</f>
        <v>0</v>
      </c>
      <c r="BV374" s="84"/>
      <c r="BW374" s="89">
        <f>(BV374*$E374*$F374*$G374*$M374*$BW$11)</f>
        <v>0</v>
      </c>
      <c r="BX374" s="84"/>
      <c r="BY374" s="84">
        <f>(BX374*$E374*$F374*$G374*$L374*$BY$11)</f>
        <v>0</v>
      </c>
      <c r="BZ374" s="84"/>
      <c r="CA374" s="84">
        <f>(BZ374*$E374*$F374*$G374*$L374*$CA$11)</f>
        <v>0</v>
      </c>
      <c r="CB374" s="84"/>
      <c r="CC374" s="84">
        <f>(CB374*$E374*$F374*$G374*$L374*$CC$11)</f>
        <v>0</v>
      </c>
      <c r="CD374" s="84"/>
      <c r="CE374" s="84">
        <f>(CD374*$E374*$F374*$G374*$M374*$CE$11)</f>
        <v>0</v>
      </c>
      <c r="CF374" s="84"/>
      <c r="CG374" s="84"/>
      <c r="CH374" s="84"/>
      <c r="CI374" s="85">
        <f>(CH374*$E374*$F374*$G374*$L374*$CI$11)</f>
        <v>0</v>
      </c>
      <c r="CJ374" s="84"/>
      <c r="CK374" s="85">
        <f>(CJ374*$E374*$F374*$G374*$L374*$CK$11)</f>
        <v>0</v>
      </c>
      <c r="CL374" s="84"/>
      <c r="CM374" s="84">
        <f>(CL374*$E374*$F374*$G374*$L374*$CM$11)</f>
        <v>0</v>
      </c>
      <c r="CN374" s="84"/>
      <c r="CO374" s="84">
        <f>(CN374*$E374*$F374*$G374*$L374*$CO$11)</f>
        <v>0</v>
      </c>
      <c r="CP374" s="84"/>
      <c r="CQ374" s="84">
        <f>(CP374*$E374*$F374*$G374*$L374*$CQ$11)</f>
        <v>0</v>
      </c>
      <c r="CR374" s="84"/>
      <c r="CS374" s="84">
        <f>(CR374*$E374*$F374*$G374*$M374*$CS$11)</f>
        <v>0</v>
      </c>
      <c r="CT374" s="84">
        <v>5</v>
      </c>
      <c r="CU374" s="84">
        <f>(CT374*$E374*$F374*$G374*$M374*$CU$11)</f>
        <v>253041.93599999996</v>
      </c>
      <c r="CV374" s="84"/>
      <c r="CW374" s="84">
        <f>(CV374*$E374*$F374*$G374*$M374*$CW$11)</f>
        <v>0</v>
      </c>
      <c r="CX374" s="90"/>
      <c r="CY374" s="84">
        <f>(CX374*$E374*$F374*$G374*$M374*$CY$11)</f>
        <v>0</v>
      </c>
      <c r="CZ374" s="84"/>
      <c r="DA374" s="89"/>
      <c r="DB374" s="84"/>
      <c r="DC374" s="84">
        <f>(DB374*$E374*$F374*$G374*$M374*$DC$11)</f>
        <v>0</v>
      </c>
      <c r="DD374" s="91"/>
      <c r="DE374" s="84">
        <f>(DD374*$E374*$F374*$G374*$M374*$DE$11)</f>
        <v>0</v>
      </c>
      <c r="DF374" s="84"/>
      <c r="DG374" s="84">
        <f>(DF374*$E374*$F374*$G374*$M374*$DG$11)</f>
        <v>0</v>
      </c>
      <c r="DH374" s="84"/>
      <c r="DI374" s="84">
        <f>(DH374*$E374*$F374*$G374*$N374*$DI$11)</f>
        <v>0</v>
      </c>
      <c r="DJ374" s="84"/>
      <c r="DK374" s="92">
        <f>(DJ374*$E374*$F374*$G374*$O374*$DK$11)</f>
        <v>0</v>
      </c>
      <c r="DL374" s="89"/>
      <c r="DM374" s="89"/>
      <c r="DN374" s="85">
        <f t="shared" si="1228"/>
        <v>114</v>
      </c>
      <c r="DO374" s="85">
        <f t="shared" si="1229"/>
        <v>5897142.318479998</v>
      </c>
    </row>
    <row r="375" spans="1:119" ht="30" customHeight="1" x14ac:dyDescent="0.25">
      <c r="A375" s="73"/>
      <c r="B375" s="78">
        <v>330</v>
      </c>
      <c r="C375" s="79" t="s">
        <v>819</v>
      </c>
      <c r="D375" s="109" t="s">
        <v>820</v>
      </c>
      <c r="E375" s="74">
        <v>25969</v>
      </c>
      <c r="F375" s="81">
        <v>1.95</v>
      </c>
      <c r="G375" s="76">
        <v>1</v>
      </c>
      <c r="H375" s="77"/>
      <c r="I375" s="77"/>
      <c r="J375" s="77"/>
      <c r="K375" s="51"/>
      <c r="L375" s="82">
        <v>1.4</v>
      </c>
      <c r="M375" s="82">
        <v>1.68</v>
      </c>
      <c r="N375" s="82">
        <v>2.23</v>
      </c>
      <c r="O375" s="83">
        <v>2.57</v>
      </c>
      <c r="P375" s="142">
        <v>133</v>
      </c>
      <c r="Q375" s="84">
        <f>(P375*$E375*$F375*$G375*$L375*$Q$11)</f>
        <v>10371992.630999999</v>
      </c>
      <c r="R375" s="84">
        <v>39</v>
      </c>
      <c r="S375" s="84">
        <f>(R375*$E375*$F375*$G375*$L375*$S$11)</f>
        <v>3041411.3730000001</v>
      </c>
      <c r="T375" s="84">
        <v>75</v>
      </c>
      <c r="U375" s="84">
        <f>(T375*$E375*$F375*$G375*$L375*$U$11)</f>
        <v>6646440.9375</v>
      </c>
      <c r="V375" s="84"/>
      <c r="W375" s="85">
        <f>(V375*$E375*$F375*$G375*$L375*$W$11)</f>
        <v>0</v>
      </c>
      <c r="X375" s="84">
        <v>10</v>
      </c>
      <c r="Y375" s="84">
        <f>(X375*$E375*$F375*$G375*$L375*$Y$11)</f>
        <v>992535.17999999982</v>
      </c>
      <c r="Z375" s="84"/>
      <c r="AA375" s="84"/>
      <c r="AB375" s="84"/>
      <c r="AC375" s="84">
        <f>(AB375*$E375*$F375*$G375*$L375*$AC$11)</f>
        <v>0</v>
      </c>
      <c r="AD375" s="84"/>
      <c r="AE375" s="84"/>
      <c r="AF375" s="84">
        <v>20</v>
      </c>
      <c r="AG375" s="84">
        <f>(AF375*$E375*$F375*$G375*$L375*$AG$11)</f>
        <v>1559698.1400000001</v>
      </c>
      <c r="AH375" s="84"/>
      <c r="AI375" s="84"/>
      <c r="AJ375" s="86"/>
      <c r="AK375" s="84">
        <f>(AJ375*$E375*$F375*$G375*$L375*$AK$11)</f>
        <v>0</v>
      </c>
      <c r="AL375" s="84">
        <v>64</v>
      </c>
      <c r="AM375" s="85">
        <f>(AL375*$E375*$F375*$G375*$L375*$AM$11)</f>
        <v>4991034.0480000004</v>
      </c>
      <c r="AN375" s="84">
        <v>35</v>
      </c>
      <c r="AO375" s="84">
        <f>(AN375*$E375*$F375*$G375*$L375*$AO$11)</f>
        <v>2729471.7450000001</v>
      </c>
      <c r="AP375" s="84">
        <v>40</v>
      </c>
      <c r="AQ375" s="84">
        <f>(AP375*$E375*$F375*$G375*$M375*$AQ$11)</f>
        <v>3743275.5359999998</v>
      </c>
      <c r="AR375" s="90">
        <v>1</v>
      </c>
      <c r="AS375" s="84">
        <f>(AR375*$E375*$F375*$G375*$M375*$AS$11)</f>
        <v>119104.22159999998</v>
      </c>
      <c r="AT375" s="84"/>
      <c r="AU375" s="89">
        <f>(AT375*$E375*$F375*$G375*$M375*$AU$11)</f>
        <v>0</v>
      </c>
      <c r="AV375" s="84"/>
      <c r="AW375" s="84">
        <f>(AV375*$E375*$F375*$G375*$L375*$AW$11)</f>
        <v>0</v>
      </c>
      <c r="AX375" s="84">
        <v>0</v>
      </c>
      <c r="AY375" s="84">
        <f>(AX375*$E375*$F375*$G375*$L375*$AY$11)</f>
        <v>0</v>
      </c>
      <c r="AZ375" s="84"/>
      <c r="BA375" s="84">
        <f>(AZ375*$E375*$F375*$G375*$L375*$BA$11)</f>
        <v>0</v>
      </c>
      <c r="BB375" s="84"/>
      <c r="BC375" s="84">
        <f>(BB375*$E375*$F375*$G375*$L375*$BC$11)</f>
        <v>0</v>
      </c>
      <c r="BD375" s="84"/>
      <c r="BE375" s="85">
        <f>(BD375*$E375*$F375*$G375*$L375*$BE$11)</f>
        <v>0</v>
      </c>
      <c r="BF375" s="84"/>
      <c r="BG375" s="85">
        <f>(BF375*$E375*$F375*$G375*$L375*$BG$11)</f>
        <v>0</v>
      </c>
      <c r="BH375" s="84">
        <v>11</v>
      </c>
      <c r="BI375" s="84">
        <f>(BH375*$E375*$F375*$G375*$L375*$BI$11)</f>
        <v>935818.88399999973</v>
      </c>
      <c r="BJ375" s="84">
        <v>14</v>
      </c>
      <c r="BK375" s="84">
        <f>(BJ375*$E375*$F375*$G375*$M375*$BK$11)</f>
        <v>1310146.4375999998</v>
      </c>
      <c r="BL375" s="84"/>
      <c r="BM375" s="84">
        <f>(BL375*$E375*$F375*$G375*$M375*$BM$11)</f>
        <v>0</v>
      </c>
      <c r="BN375" s="84"/>
      <c r="BO375" s="85">
        <f>(BN375*$E375*$F375*$G375*$M375*$BO$11)</f>
        <v>0</v>
      </c>
      <c r="BP375" s="84">
        <v>8</v>
      </c>
      <c r="BQ375" s="84">
        <f>(BP375*$E375*$F375*$G375*$M375*$BQ$11)</f>
        <v>680595.55199999991</v>
      </c>
      <c r="BR375" s="84"/>
      <c r="BS375" s="84">
        <f>(BR375*$E375*$F375*$G375*$M375*$BS$11)</f>
        <v>0</v>
      </c>
      <c r="BT375" s="84">
        <v>4</v>
      </c>
      <c r="BU375" s="85">
        <f>(BT375*$E375*$F375*$G375*$M375*$BU$11)</f>
        <v>408357.33119999996</v>
      </c>
      <c r="BV375" s="84">
        <v>15</v>
      </c>
      <c r="BW375" s="89">
        <f>(BV375*$E375*$F375*$G375*$M375*$BW$11)</f>
        <v>1531339.9919999999</v>
      </c>
      <c r="BX375" s="84"/>
      <c r="BY375" s="84">
        <f>(BX375*$E375*$F375*$G375*$L375*$BY$11)</f>
        <v>0</v>
      </c>
      <c r="BZ375" s="84"/>
      <c r="CA375" s="84">
        <f>(BZ375*$E375*$F375*$G375*$L375*$CA$11)</f>
        <v>0</v>
      </c>
      <c r="CB375" s="84"/>
      <c r="CC375" s="84">
        <f>(CB375*$E375*$F375*$G375*$L375*$CC$11)</f>
        <v>0</v>
      </c>
      <c r="CD375" s="84">
        <v>1</v>
      </c>
      <c r="CE375" s="84">
        <f>(CD375*$E375*$F375*$G375*$M375*$CE$11)</f>
        <v>85074.443999999989</v>
      </c>
      <c r="CF375" s="84"/>
      <c r="CG375" s="84"/>
      <c r="CH375" s="84"/>
      <c r="CI375" s="85">
        <f>(CH375*$E375*$F375*$G375*$L375*$CI$11)</f>
        <v>0</v>
      </c>
      <c r="CJ375" s="84"/>
      <c r="CK375" s="85">
        <f>(CJ375*$E375*$F375*$G375*$L375*$CK$11)</f>
        <v>0</v>
      </c>
      <c r="CL375" s="84"/>
      <c r="CM375" s="84">
        <f>(CL375*$E375*$F375*$G375*$L375*$CM$11)</f>
        <v>0</v>
      </c>
      <c r="CN375" s="84">
        <v>15</v>
      </c>
      <c r="CO375" s="84">
        <f>(CN375*$E375*$F375*$G375*$L375*$CO$11)</f>
        <v>1063430.55</v>
      </c>
      <c r="CP375" s="84">
        <v>6</v>
      </c>
      <c r="CQ375" s="84">
        <f>(CP375*$E375*$F375*$G375*$L375*$CQ$11)</f>
        <v>425372.22</v>
      </c>
      <c r="CR375" s="84">
        <v>8</v>
      </c>
      <c r="CS375" s="84">
        <f>(CR375*$E375*$F375*$G375*$M375*$CS$11)</f>
        <v>680595.55199999991</v>
      </c>
      <c r="CT375" s="84">
        <v>3</v>
      </c>
      <c r="CU375" s="84">
        <f>(CT375*$E375*$F375*$G375*$M375*$CU$11)</f>
        <v>255223.33199999999</v>
      </c>
      <c r="CV375" s="84"/>
      <c r="CW375" s="84">
        <f>(CV375*$E375*$F375*$G375*$M375*$CW$11)</f>
        <v>0</v>
      </c>
      <c r="CX375" s="90"/>
      <c r="CY375" s="84">
        <f>(CX375*$E375*$F375*$G375*$M375*$CY$11)</f>
        <v>0</v>
      </c>
      <c r="CZ375" s="84"/>
      <c r="DA375" s="89"/>
      <c r="DB375" s="84"/>
      <c r="DC375" s="84">
        <f>(DB375*$E375*$F375*$G375*$M375*$DC$11)</f>
        <v>0</v>
      </c>
      <c r="DD375" s="91"/>
      <c r="DE375" s="84">
        <f>(DD375*$E375*$F375*$G375*$M375*$DE$11)</f>
        <v>0</v>
      </c>
      <c r="DF375" s="84">
        <v>2</v>
      </c>
      <c r="DG375" s="84">
        <f>(DF375*$E375*$F375*$G375*$M375*$DG$11)</f>
        <v>170148.88799999998</v>
      </c>
      <c r="DH375" s="84"/>
      <c r="DI375" s="84">
        <f>(DH375*$E375*$F375*$G375*$N375*$DI$11)</f>
        <v>0</v>
      </c>
      <c r="DJ375" s="84"/>
      <c r="DK375" s="92">
        <f>(DJ375*$E375*$F375*$G375*$O375*$DK$11)</f>
        <v>0</v>
      </c>
      <c r="DL375" s="89"/>
      <c r="DM375" s="89"/>
      <c r="DN375" s="85">
        <f t="shared" si="1228"/>
        <v>504</v>
      </c>
      <c r="DO375" s="85">
        <f t="shared" si="1229"/>
        <v>41741066.994899996</v>
      </c>
    </row>
    <row r="376" spans="1:119" ht="30" x14ac:dyDescent="0.25">
      <c r="A376" s="73"/>
      <c r="B376" s="78">
        <v>331</v>
      </c>
      <c r="C376" s="79" t="s">
        <v>821</v>
      </c>
      <c r="D376" s="109" t="s">
        <v>822</v>
      </c>
      <c r="E376" s="74">
        <v>25969</v>
      </c>
      <c r="F376" s="81">
        <v>2.46</v>
      </c>
      <c r="G376" s="76">
        <v>1</v>
      </c>
      <c r="H376" s="77"/>
      <c r="I376" s="77"/>
      <c r="J376" s="77"/>
      <c r="K376" s="51"/>
      <c r="L376" s="82">
        <v>1.4</v>
      </c>
      <c r="M376" s="82">
        <v>1.68</v>
      </c>
      <c r="N376" s="82">
        <v>2.23</v>
      </c>
      <c r="O376" s="83">
        <v>2.57</v>
      </c>
      <c r="P376" s="142">
        <v>13</v>
      </c>
      <c r="Q376" s="84">
        <f t="shared" ref="Q376:Q381" si="1231">(P376*$E376*$F376*$G376*$L376)</f>
        <v>1162684.068</v>
      </c>
      <c r="R376" s="84">
        <v>1</v>
      </c>
      <c r="S376" s="89">
        <f t="shared" ref="S376:S381" si="1232">(R376*$E376*$F376*$G376*$L376)</f>
        <v>89437.23599999999</v>
      </c>
      <c r="T376" s="84"/>
      <c r="U376" s="84">
        <f t="shared" ref="U376:U381" si="1233">(T376*$E376*$F376*$G376*$L376)</f>
        <v>0</v>
      </c>
      <c r="V376" s="84"/>
      <c r="W376" s="84">
        <f t="shared" ref="W376:W381" si="1234">(V376*$E376*$F376*$G376*$L376)</f>
        <v>0</v>
      </c>
      <c r="X376" s="84">
        <v>4</v>
      </c>
      <c r="Y376" s="84">
        <f t="shared" ref="Y376:Y381" si="1235">(X376*$E376*$F376*$G376*$L376)</f>
        <v>357748.94399999996</v>
      </c>
      <c r="Z376" s="84"/>
      <c r="AA376" s="84"/>
      <c r="AB376" s="84"/>
      <c r="AC376" s="84">
        <f t="shared" ref="AC376:AC381" si="1236">(AB376*$E376*$F376*$G376*$L376)</f>
        <v>0</v>
      </c>
      <c r="AD376" s="84"/>
      <c r="AE376" s="84"/>
      <c r="AF376" s="84">
        <v>2</v>
      </c>
      <c r="AG376" s="84">
        <f t="shared" ref="AG376:AG381" si="1237">(AF376*$E376*$F376*$G376*$L376)</f>
        <v>178874.47199999998</v>
      </c>
      <c r="AH376" s="84"/>
      <c r="AI376" s="84"/>
      <c r="AJ376" s="86"/>
      <c r="AK376" s="84">
        <f t="shared" ref="AK376:AK381" si="1238">(AJ376*$E376*$F376*$G376*$L376)</f>
        <v>0</v>
      </c>
      <c r="AL376" s="84"/>
      <c r="AM376" s="84">
        <f t="shared" ref="AM376:AM381" si="1239">(AL376*$E376*$F376*$G376*$L376)</f>
        <v>0</v>
      </c>
      <c r="AN376" s="84">
        <v>2</v>
      </c>
      <c r="AO376" s="84">
        <f t="shared" ref="AO376:AO381" si="1240">(AN376*$E376*$F376*$G376*$L376)</f>
        <v>178874.47199999998</v>
      </c>
      <c r="AP376" s="84">
        <v>1</v>
      </c>
      <c r="AQ376" s="85">
        <f t="shared" ref="AQ376:AQ381" si="1241">(AP376*$E376*$F376*$G376*$M376)</f>
        <v>107324.6832</v>
      </c>
      <c r="AR376" s="90">
        <v>1</v>
      </c>
      <c r="AS376" s="84">
        <f t="shared" ref="AS376:AS381" si="1242">(AR376*$E376*$F376*$G376*$M376)</f>
        <v>107324.6832</v>
      </c>
      <c r="AT376" s="84"/>
      <c r="AU376" s="89">
        <f t="shared" ref="AU376:AU381" si="1243">(AT376*$E376*$F376*$G376*$M376)</f>
        <v>0</v>
      </c>
      <c r="AV376" s="84"/>
      <c r="AW376" s="84">
        <f t="shared" ref="AW376:AW381" si="1244">(AV376*$E376*$F376*$G376*$L376*$AK$11)</f>
        <v>0</v>
      </c>
      <c r="AX376" s="84">
        <v>0</v>
      </c>
      <c r="AY376" s="84">
        <f t="shared" ref="AY376:AY381" si="1245">(AX376*$E376*$F376*$G376*$L376*AY$11)</f>
        <v>0</v>
      </c>
      <c r="AZ376" s="84"/>
      <c r="BA376" s="84">
        <f t="shared" ref="BA376:BA381" si="1246">(AZ376*$E376*$F376*$G376*$L376*BA$11)</f>
        <v>0</v>
      </c>
      <c r="BB376" s="84"/>
      <c r="BC376" s="84">
        <f t="shared" ref="BC376:BC381" si="1247">(BB376*$E376*$F376*$G376*$L376)</f>
        <v>0</v>
      </c>
      <c r="BD376" s="84"/>
      <c r="BE376" s="84">
        <f t="shared" ref="BE376:BE381" si="1248">(BD376*$E376*$F376*$G376*$L376)</f>
        <v>0</v>
      </c>
      <c r="BF376" s="84"/>
      <c r="BG376" s="84"/>
      <c r="BH376" s="84"/>
      <c r="BI376" s="84">
        <f t="shared" ref="BI376:BI381" si="1249">(BH376*$E376*$F376*$G376*$L376)</f>
        <v>0</v>
      </c>
      <c r="BJ376" s="84"/>
      <c r="BK376" s="84">
        <f t="shared" ref="BK376:BK381" si="1250">(BJ376*$E376*$F376*$G376*$M376)</f>
        <v>0</v>
      </c>
      <c r="BL376" s="84"/>
      <c r="BM376" s="84">
        <f t="shared" ref="BM376:BM381" si="1251">(BL376*$E376*$F376*$G376*$M376)</f>
        <v>0</v>
      </c>
      <c r="BN376" s="84"/>
      <c r="BO376" s="84">
        <f t="shared" ref="BO376:BO381" si="1252">(BN376*$E376*$F376*$G376*$M376)</f>
        <v>0</v>
      </c>
      <c r="BP376" s="84"/>
      <c r="BQ376" s="84">
        <f t="shared" ref="BQ376:BQ381" si="1253">(BP376*$E376*$F376*$G376*$M376)</f>
        <v>0</v>
      </c>
      <c r="BR376" s="84"/>
      <c r="BS376" s="84">
        <f t="shared" ref="BS376:BS381" si="1254">(BR376*$E376*$F376*$G376*$M376)</f>
        <v>0</v>
      </c>
      <c r="BT376" s="84"/>
      <c r="BU376" s="84">
        <f t="shared" ref="BU376:BU381" si="1255">(BT376*$E376*$F376*$G376*$M376)</f>
        <v>0</v>
      </c>
      <c r="BV376" s="84">
        <v>2</v>
      </c>
      <c r="BW376" s="89">
        <f t="shared" ref="BW376:BW381" si="1256">(BV376*$E376*$F376*$G376*$M376)</f>
        <v>214649.3664</v>
      </c>
      <c r="BX376" s="84"/>
      <c r="BY376" s="84">
        <f t="shared" ref="BY376:BY381" si="1257">(BX376*$E376*$F376*$G376*$L376)</f>
        <v>0</v>
      </c>
      <c r="BZ376" s="84"/>
      <c r="CA376" s="85">
        <f t="shared" ref="CA376:CA381" si="1258">(BZ376*$E376*$F376*$G376*$L376)</f>
        <v>0</v>
      </c>
      <c r="CB376" s="84"/>
      <c r="CC376" s="84">
        <f t="shared" ref="CC376:CC381" si="1259">(CB376*$E376*$F376*$G376*$L376)</f>
        <v>0</v>
      </c>
      <c r="CD376" s="84"/>
      <c r="CE376" s="84">
        <f t="shared" ref="CE376:CE381" si="1260">(CD376*$E376*$F376*$G376*$M376)</f>
        <v>0</v>
      </c>
      <c r="CF376" s="84"/>
      <c r="CG376" s="84"/>
      <c r="CH376" s="84"/>
      <c r="CI376" s="84">
        <f t="shared" ref="CI376:CI381" si="1261">(CH376*$E376*$F376*$G376*$L376)</f>
        <v>0</v>
      </c>
      <c r="CJ376" s="84"/>
      <c r="CK376" s="84">
        <f t="shared" ref="CK376:CK381" si="1262">(CJ376*$E376*$F376*$G376*$L376)</f>
        <v>0</v>
      </c>
      <c r="CL376" s="84"/>
      <c r="CM376" s="84">
        <f t="shared" ref="CM376:CM381" si="1263">(CL376*$E376*$F376*$G376*$L376)</f>
        <v>0</v>
      </c>
      <c r="CN376" s="84"/>
      <c r="CO376" s="84">
        <f t="shared" ref="CO376:CO381" si="1264">(CN376*$E376*$F376*$G376*$L376)</f>
        <v>0</v>
      </c>
      <c r="CP376" s="84"/>
      <c r="CQ376" s="84">
        <f t="shared" ref="CQ376:CQ381" si="1265">(CP376*$E376*$F376*$G376*$L376)</f>
        <v>0</v>
      </c>
      <c r="CR376" s="84"/>
      <c r="CS376" s="84">
        <f t="shared" ref="CS376:CS381" si="1266">(CR376*$E376*$F376*$G376*$M376)</f>
        <v>0</v>
      </c>
      <c r="CT376" s="84"/>
      <c r="CU376" s="84">
        <f t="shared" ref="CU376:CU381" si="1267">(CT376*$E376*$F376*$G376*$M376)</f>
        <v>0</v>
      </c>
      <c r="CV376" s="84"/>
      <c r="CW376" s="84">
        <f t="shared" ref="CW376:CW381" si="1268">(CV376*$E376*$F376*$G376*$M376)</f>
        <v>0</v>
      </c>
      <c r="CX376" s="90"/>
      <c r="CY376" s="84">
        <f t="shared" ref="CY376:CY381" si="1269">(CX376*$E376*$F376*$G376*$M376)</f>
        <v>0</v>
      </c>
      <c r="CZ376" s="84"/>
      <c r="DA376" s="89">
        <f t="shared" ref="DA376:DA381" si="1270">(CZ376*$E376*$F376*$G376*$M376)</f>
        <v>0</v>
      </c>
      <c r="DB376" s="84"/>
      <c r="DC376" s="84"/>
      <c r="DD376" s="91"/>
      <c r="DE376" s="84">
        <f t="shared" ref="DE376:DE381" si="1271">(DD376*$E376*$F376*$G376*$M376)</f>
        <v>0</v>
      </c>
      <c r="DF376" s="84"/>
      <c r="DG376" s="84">
        <f t="shared" ref="DG376:DG381" si="1272">(DF376*$E376*$F376*$G376*$M376)</f>
        <v>0</v>
      </c>
      <c r="DH376" s="84"/>
      <c r="DI376" s="84">
        <f t="shared" ref="DI376:DI381" si="1273">(DH376*$E376*$F376*$G376*$N376)</f>
        <v>0</v>
      </c>
      <c r="DJ376" s="84"/>
      <c r="DK376" s="89">
        <f t="shared" ref="DK376:DK381" si="1274">(DJ376*$E376*$F376*$G376*$O376)</f>
        <v>0</v>
      </c>
      <c r="DL376" s="89"/>
      <c r="DM376" s="89"/>
      <c r="DN376" s="85">
        <f t="shared" si="1228"/>
        <v>26</v>
      </c>
      <c r="DO376" s="85">
        <f t="shared" si="1229"/>
        <v>2396917.9248000002</v>
      </c>
    </row>
    <row r="377" spans="1:119" x14ac:dyDescent="0.25">
      <c r="A377" s="73"/>
      <c r="B377" s="78">
        <v>332</v>
      </c>
      <c r="C377" s="79" t="s">
        <v>823</v>
      </c>
      <c r="D377" s="109" t="s">
        <v>824</v>
      </c>
      <c r="E377" s="74">
        <v>25969</v>
      </c>
      <c r="F377" s="81">
        <v>0.73</v>
      </c>
      <c r="G377" s="76">
        <v>1</v>
      </c>
      <c r="H377" s="77"/>
      <c r="I377" s="77"/>
      <c r="J377" s="77"/>
      <c r="K377" s="51"/>
      <c r="L377" s="82">
        <v>1.4</v>
      </c>
      <c r="M377" s="82">
        <v>1.68</v>
      </c>
      <c r="N377" s="82">
        <v>2.23</v>
      </c>
      <c r="O377" s="83">
        <v>2.57</v>
      </c>
      <c r="P377" s="142">
        <v>101</v>
      </c>
      <c r="Q377" s="84">
        <f t="shared" si="1231"/>
        <v>2680572.1179999998</v>
      </c>
      <c r="R377" s="84">
        <v>70</v>
      </c>
      <c r="S377" s="89">
        <f t="shared" si="1232"/>
        <v>1857822.2599999998</v>
      </c>
      <c r="T377" s="84"/>
      <c r="U377" s="84">
        <f t="shared" si="1233"/>
        <v>0</v>
      </c>
      <c r="V377" s="84"/>
      <c r="W377" s="84">
        <f t="shared" si="1234"/>
        <v>0</v>
      </c>
      <c r="X377" s="84"/>
      <c r="Y377" s="84">
        <f t="shared" si="1235"/>
        <v>0</v>
      </c>
      <c r="Z377" s="84"/>
      <c r="AA377" s="84"/>
      <c r="AB377" s="84"/>
      <c r="AC377" s="84">
        <f t="shared" si="1236"/>
        <v>0</v>
      </c>
      <c r="AD377" s="84"/>
      <c r="AE377" s="84"/>
      <c r="AF377" s="84">
        <v>15</v>
      </c>
      <c r="AG377" s="84">
        <f t="shared" si="1237"/>
        <v>398104.76999999996</v>
      </c>
      <c r="AH377" s="84"/>
      <c r="AI377" s="84"/>
      <c r="AJ377" s="86"/>
      <c r="AK377" s="84">
        <f t="shared" si="1238"/>
        <v>0</v>
      </c>
      <c r="AL377" s="84">
        <v>200</v>
      </c>
      <c r="AM377" s="84">
        <f t="shared" si="1239"/>
        <v>5308063.5999999996</v>
      </c>
      <c r="AN377" s="84">
        <v>152</v>
      </c>
      <c r="AO377" s="84">
        <f t="shared" si="1240"/>
        <v>4034128.3359999992</v>
      </c>
      <c r="AP377" s="84">
        <v>100</v>
      </c>
      <c r="AQ377" s="85">
        <f t="shared" si="1241"/>
        <v>3184838.1599999997</v>
      </c>
      <c r="AR377" s="88"/>
      <c r="AS377" s="84">
        <f t="shared" si="1242"/>
        <v>0</v>
      </c>
      <c r="AT377" s="84">
        <v>1</v>
      </c>
      <c r="AU377" s="89">
        <f t="shared" si="1243"/>
        <v>31848.381599999997</v>
      </c>
      <c r="AV377" s="84"/>
      <c r="AW377" s="84">
        <f t="shared" si="1244"/>
        <v>0</v>
      </c>
      <c r="AX377" s="84">
        <v>0</v>
      </c>
      <c r="AY377" s="84">
        <f t="shared" si="1245"/>
        <v>0</v>
      </c>
      <c r="AZ377" s="84"/>
      <c r="BA377" s="84">
        <f t="shared" si="1246"/>
        <v>0</v>
      </c>
      <c r="BB377" s="84"/>
      <c r="BC377" s="84">
        <f t="shared" si="1247"/>
        <v>0</v>
      </c>
      <c r="BD377" s="84"/>
      <c r="BE377" s="84">
        <f t="shared" si="1248"/>
        <v>0</v>
      </c>
      <c r="BF377" s="84"/>
      <c r="BG377" s="84"/>
      <c r="BH377" s="84">
        <v>14</v>
      </c>
      <c r="BI377" s="84">
        <f t="shared" si="1249"/>
        <v>371564.45199999999</v>
      </c>
      <c r="BJ377" s="84">
        <v>65</v>
      </c>
      <c r="BK377" s="84">
        <f t="shared" si="1250"/>
        <v>2070144.804</v>
      </c>
      <c r="BL377" s="84"/>
      <c r="BM377" s="84">
        <f t="shared" si="1251"/>
        <v>0</v>
      </c>
      <c r="BN377" s="84"/>
      <c r="BO377" s="84">
        <f t="shared" si="1252"/>
        <v>0</v>
      </c>
      <c r="BP377" s="84">
        <v>20</v>
      </c>
      <c r="BQ377" s="84">
        <f t="shared" si="1253"/>
        <v>636967.63199999987</v>
      </c>
      <c r="BR377" s="84"/>
      <c r="BS377" s="84">
        <f t="shared" si="1254"/>
        <v>0</v>
      </c>
      <c r="BT377" s="84">
        <v>16</v>
      </c>
      <c r="BU377" s="84">
        <f t="shared" si="1255"/>
        <v>509574.10559999995</v>
      </c>
      <c r="BV377" s="84">
        <v>30</v>
      </c>
      <c r="BW377" s="89">
        <f t="shared" si="1256"/>
        <v>955451.44799999997</v>
      </c>
      <c r="BX377" s="84"/>
      <c r="BY377" s="84">
        <f t="shared" si="1257"/>
        <v>0</v>
      </c>
      <c r="BZ377" s="84"/>
      <c r="CA377" s="85">
        <f t="shared" si="1258"/>
        <v>0</v>
      </c>
      <c r="CB377" s="84"/>
      <c r="CC377" s="84">
        <f t="shared" si="1259"/>
        <v>0</v>
      </c>
      <c r="CD377" s="84">
        <v>13</v>
      </c>
      <c r="CE377" s="84">
        <f t="shared" si="1260"/>
        <v>414028.9608</v>
      </c>
      <c r="CF377" s="84"/>
      <c r="CG377" s="84"/>
      <c r="CH377" s="84"/>
      <c r="CI377" s="84">
        <f t="shared" si="1261"/>
        <v>0</v>
      </c>
      <c r="CJ377" s="84"/>
      <c r="CK377" s="84">
        <f t="shared" si="1262"/>
        <v>0</v>
      </c>
      <c r="CL377" s="84">
        <v>20</v>
      </c>
      <c r="CM377" s="84">
        <f t="shared" si="1263"/>
        <v>530806.35999999987</v>
      </c>
      <c r="CN377" s="84">
        <v>19</v>
      </c>
      <c r="CO377" s="84">
        <f t="shared" si="1264"/>
        <v>504266.0419999999</v>
      </c>
      <c r="CP377" s="84">
        <v>17</v>
      </c>
      <c r="CQ377" s="84">
        <f t="shared" si="1265"/>
        <v>451185.40599999996</v>
      </c>
      <c r="CR377" s="84">
        <v>21</v>
      </c>
      <c r="CS377" s="84">
        <f t="shared" si="1266"/>
        <v>668816.01360000006</v>
      </c>
      <c r="CT377" s="84">
        <v>30</v>
      </c>
      <c r="CU377" s="84">
        <f t="shared" si="1267"/>
        <v>955451.44799999997</v>
      </c>
      <c r="CV377" s="84"/>
      <c r="CW377" s="84">
        <f t="shared" si="1268"/>
        <v>0</v>
      </c>
      <c r="CX377" s="90"/>
      <c r="CY377" s="84">
        <f t="shared" si="1269"/>
        <v>0</v>
      </c>
      <c r="CZ377" s="84"/>
      <c r="DA377" s="89">
        <f t="shared" si="1270"/>
        <v>0</v>
      </c>
      <c r="DB377" s="84">
        <v>1</v>
      </c>
      <c r="DC377" s="84">
        <f>(DB377*$E377*$F377*$G377*$M377)</f>
        <v>31848.381599999997</v>
      </c>
      <c r="DD377" s="91"/>
      <c r="DE377" s="84">
        <f t="shared" si="1271"/>
        <v>0</v>
      </c>
      <c r="DF377" s="84">
        <v>12</v>
      </c>
      <c r="DG377" s="84">
        <f t="shared" si="1272"/>
        <v>382180.57919999998</v>
      </c>
      <c r="DH377" s="84"/>
      <c r="DI377" s="84">
        <f t="shared" si="1273"/>
        <v>0</v>
      </c>
      <c r="DJ377" s="84">
        <v>2</v>
      </c>
      <c r="DK377" s="89">
        <f t="shared" si="1274"/>
        <v>97440.881799999988</v>
      </c>
      <c r="DL377" s="89"/>
      <c r="DM377" s="89"/>
      <c r="DN377" s="85">
        <f t="shared" si="1228"/>
        <v>919</v>
      </c>
      <c r="DO377" s="85">
        <f t="shared" si="1229"/>
        <v>26075104.140199993</v>
      </c>
    </row>
    <row r="378" spans="1:119" x14ac:dyDescent="0.25">
      <c r="A378" s="73"/>
      <c r="B378" s="78">
        <v>333</v>
      </c>
      <c r="C378" s="79" t="s">
        <v>825</v>
      </c>
      <c r="D378" s="109" t="s">
        <v>826</v>
      </c>
      <c r="E378" s="74">
        <v>25969</v>
      </c>
      <c r="F378" s="81">
        <v>0.91</v>
      </c>
      <c r="G378" s="76">
        <v>1</v>
      </c>
      <c r="H378" s="77"/>
      <c r="I378" s="77"/>
      <c r="J378" s="77"/>
      <c r="K378" s="51"/>
      <c r="L378" s="82">
        <v>1.4</v>
      </c>
      <c r="M378" s="82">
        <v>1.68</v>
      </c>
      <c r="N378" s="82">
        <v>2.23</v>
      </c>
      <c r="O378" s="83">
        <v>2.57</v>
      </c>
      <c r="P378" s="142">
        <v>15</v>
      </c>
      <c r="Q378" s="84">
        <f t="shared" si="1231"/>
        <v>496267.59</v>
      </c>
      <c r="R378" s="84">
        <v>4</v>
      </c>
      <c r="S378" s="89">
        <f t="shared" si="1232"/>
        <v>132338.024</v>
      </c>
      <c r="T378" s="84"/>
      <c r="U378" s="84">
        <f t="shared" si="1233"/>
        <v>0</v>
      </c>
      <c r="V378" s="84"/>
      <c r="W378" s="84">
        <f t="shared" si="1234"/>
        <v>0</v>
      </c>
      <c r="X378" s="84"/>
      <c r="Y378" s="84">
        <f t="shared" si="1235"/>
        <v>0</v>
      </c>
      <c r="Z378" s="84"/>
      <c r="AA378" s="84"/>
      <c r="AB378" s="84"/>
      <c r="AC378" s="84">
        <f t="shared" si="1236"/>
        <v>0</v>
      </c>
      <c r="AD378" s="84"/>
      <c r="AE378" s="84"/>
      <c r="AF378" s="84">
        <v>80</v>
      </c>
      <c r="AG378" s="84">
        <f t="shared" si="1237"/>
        <v>2646760.48</v>
      </c>
      <c r="AH378" s="84"/>
      <c r="AI378" s="84"/>
      <c r="AJ378" s="86"/>
      <c r="AK378" s="84">
        <f t="shared" si="1238"/>
        <v>0</v>
      </c>
      <c r="AL378" s="84">
        <v>53</v>
      </c>
      <c r="AM378" s="84">
        <f t="shared" si="1239"/>
        <v>1753478.818</v>
      </c>
      <c r="AN378" s="84">
        <v>22</v>
      </c>
      <c r="AO378" s="84">
        <f t="shared" si="1240"/>
        <v>727859.13199999998</v>
      </c>
      <c r="AP378" s="84">
        <v>7</v>
      </c>
      <c r="AQ378" s="85">
        <f t="shared" si="1241"/>
        <v>277909.8504</v>
      </c>
      <c r="AR378" s="90"/>
      <c r="AS378" s="84">
        <f t="shared" si="1242"/>
        <v>0</v>
      </c>
      <c r="AT378" s="84"/>
      <c r="AU378" s="89">
        <f t="shared" si="1243"/>
        <v>0</v>
      </c>
      <c r="AV378" s="84"/>
      <c r="AW378" s="84">
        <f t="shared" si="1244"/>
        <v>0</v>
      </c>
      <c r="AX378" s="84">
        <v>0</v>
      </c>
      <c r="AY378" s="84">
        <f t="shared" si="1245"/>
        <v>0</v>
      </c>
      <c r="AZ378" s="84"/>
      <c r="BA378" s="84">
        <f t="shared" si="1246"/>
        <v>0</v>
      </c>
      <c r="BB378" s="84"/>
      <c r="BC378" s="84">
        <f t="shared" si="1247"/>
        <v>0</v>
      </c>
      <c r="BD378" s="84"/>
      <c r="BE378" s="84">
        <f t="shared" si="1248"/>
        <v>0</v>
      </c>
      <c r="BF378" s="84"/>
      <c r="BG378" s="84"/>
      <c r="BH378" s="84"/>
      <c r="BI378" s="84">
        <f t="shared" si="1249"/>
        <v>0</v>
      </c>
      <c r="BJ378" s="84"/>
      <c r="BK378" s="84">
        <f t="shared" si="1250"/>
        <v>0</v>
      </c>
      <c r="BL378" s="84"/>
      <c r="BM378" s="84">
        <f t="shared" si="1251"/>
        <v>0</v>
      </c>
      <c r="BN378" s="84"/>
      <c r="BO378" s="84">
        <f t="shared" si="1252"/>
        <v>0</v>
      </c>
      <c r="BP378" s="84">
        <v>20</v>
      </c>
      <c r="BQ378" s="84">
        <f t="shared" si="1253"/>
        <v>794028.14399999997</v>
      </c>
      <c r="BR378" s="84"/>
      <c r="BS378" s="84">
        <f t="shared" si="1254"/>
        <v>0</v>
      </c>
      <c r="BT378" s="84"/>
      <c r="BU378" s="84">
        <f t="shared" si="1255"/>
        <v>0</v>
      </c>
      <c r="BV378" s="84"/>
      <c r="BW378" s="89">
        <f t="shared" si="1256"/>
        <v>0</v>
      </c>
      <c r="BX378" s="84"/>
      <c r="BY378" s="84">
        <f t="shared" si="1257"/>
        <v>0</v>
      </c>
      <c r="BZ378" s="84"/>
      <c r="CA378" s="85">
        <f t="shared" si="1258"/>
        <v>0</v>
      </c>
      <c r="CB378" s="84"/>
      <c r="CC378" s="84">
        <f t="shared" si="1259"/>
        <v>0</v>
      </c>
      <c r="CD378" s="84"/>
      <c r="CE378" s="84">
        <f t="shared" si="1260"/>
        <v>0</v>
      </c>
      <c r="CF378" s="84"/>
      <c r="CG378" s="84"/>
      <c r="CH378" s="84"/>
      <c r="CI378" s="84">
        <f t="shared" si="1261"/>
        <v>0</v>
      </c>
      <c r="CJ378" s="84"/>
      <c r="CK378" s="84">
        <f t="shared" si="1262"/>
        <v>0</v>
      </c>
      <c r="CL378" s="84"/>
      <c r="CM378" s="84">
        <f t="shared" si="1263"/>
        <v>0</v>
      </c>
      <c r="CN378" s="84"/>
      <c r="CO378" s="84">
        <f t="shared" si="1264"/>
        <v>0</v>
      </c>
      <c r="CP378" s="84"/>
      <c r="CQ378" s="84">
        <f t="shared" si="1265"/>
        <v>0</v>
      </c>
      <c r="CR378" s="84"/>
      <c r="CS378" s="84">
        <f t="shared" si="1266"/>
        <v>0</v>
      </c>
      <c r="CT378" s="84">
        <v>30</v>
      </c>
      <c r="CU378" s="84">
        <f t="shared" si="1267"/>
        <v>1191042.216</v>
      </c>
      <c r="CV378" s="84"/>
      <c r="CW378" s="84">
        <f t="shared" si="1268"/>
        <v>0</v>
      </c>
      <c r="CX378" s="90"/>
      <c r="CY378" s="84">
        <f t="shared" si="1269"/>
        <v>0</v>
      </c>
      <c r="CZ378" s="84"/>
      <c r="DA378" s="89">
        <f t="shared" si="1270"/>
        <v>0</v>
      </c>
      <c r="DB378" s="84"/>
      <c r="DC378" s="84"/>
      <c r="DD378" s="91"/>
      <c r="DE378" s="84">
        <f t="shared" si="1271"/>
        <v>0</v>
      </c>
      <c r="DF378" s="84"/>
      <c r="DG378" s="84">
        <f t="shared" si="1272"/>
        <v>0</v>
      </c>
      <c r="DH378" s="84"/>
      <c r="DI378" s="84">
        <f t="shared" si="1273"/>
        <v>0</v>
      </c>
      <c r="DJ378" s="84"/>
      <c r="DK378" s="89">
        <f t="shared" si="1274"/>
        <v>0</v>
      </c>
      <c r="DL378" s="89"/>
      <c r="DM378" s="89"/>
      <c r="DN378" s="85">
        <f t="shared" si="1228"/>
        <v>231</v>
      </c>
      <c r="DO378" s="85">
        <f t="shared" si="1229"/>
        <v>8019684.2544000009</v>
      </c>
    </row>
    <row r="379" spans="1:119" ht="30" x14ac:dyDescent="0.25">
      <c r="A379" s="73"/>
      <c r="B379" s="78">
        <v>334</v>
      </c>
      <c r="C379" s="79" t="s">
        <v>827</v>
      </c>
      <c r="D379" s="109" t="s">
        <v>828</v>
      </c>
      <c r="E379" s="74">
        <v>25969</v>
      </c>
      <c r="F379" s="81">
        <v>0.86</v>
      </c>
      <c r="G379" s="76">
        <v>1</v>
      </c>
      <c r="H379" s="77"/>
      <c r="I379" s="77"/>
      <c r="J379" s="77"/>
      <c r="K379" s="51"/>
      <c r="L379" s="82">
        <v>1.4</v>
      </c>
      <c r="M379" s="82">
        <v>1.68</v>
      </c>
      <c r="N379" s="82">
        <v>2.23</v>
      </c>
      <c r="O379" s="83">
        <v>2.57</v>
      </c>
      <c r="P379" s="142">
        <v>54</v>
      </c>
      <c r="Q379" s="84">
        <f t="shared" si="1231"/>
        <v>1688400.5039999997</v>
      </c>
      <c r="R379" s="84">
        <v>48</v>
      </c>
      <c r="S379" s="89">
        <f t="shared" si="1232"/>
        <v>1500800.4480000001</v>
      </c>
      <c r="T379" s="84"/>
      <c r="U379" s="84">
        <f t="shared" si="1233"/>
        <v>0</v>
      </c>
      <c r="V379" s="84"/>
      <c r="W379" s="84">
        <f t="shared" si="1234"/>
        <v>0</v>
      </c>
      <c r="X379" s="84"/>
      <c r="Y379" s="84">
        <f t="shared" si="1235"/>
        <v>0</v>
      </c>
      <c r="Z379" s="84"/>
      <c r="AA379" s="84"/>
      <c r="AB379" s="84"/>
      <c r="AC379" s="84">
        <f t="shared" si="1236"/>
        <v>0</v>
      </c>
      <c r="AD379" s="84"/>
      <c r="AE379" s="84"/>
      <c r="AF379" s="84">
        <v>30</v>
      </c>
      <c r="AG379" s="84">
        <f t="shared" si="1237"/>
        <v>938000.27999999991</v>
      </c>
      <c r="AH379" s="84"/>
      <c r="AI379" s="84"/>
      <c r="AJ379" s="86"/>
      <c r="AK379" s="84">
        <f t="shared" si="1238"/>
        <v>0</v>
      </c>
      <c r="AL379" s="84">
        <v>108</v>
      </c>
      <c r="AM379" s="84">
        <f t="shared" si="1239"/>
        <v>3376801.0079999994</v>
      </c>
      <c r="AN379" s="84">
        <v>246</v>
      </c>
      <c r="AO379" s="84">
        <f t="shared" si="1240"/>
        <v>7691602.2959999992</v>
      </c>
      <c r="AP379" s="84">
        <v>150</v>
      </c>
      <c r="AQ379" s="85">
        <f t="shared" si="1241"/>
        <v>5628001.6799999997</v>
      </c>
      <c r="AR379" s="90">
        <v>4</v>
      </c>
      <c r="AS379" s="84">
        <f t="shared" si="1242"/>
        <v>150080.0448</v>
      </c>
      <c r="AT379" s="84">
        <v>13</v>
      </c>
      <c r="AU379" s="89">
        <f t="shared" si="1243"/>
        <v>487760.14559999993</v>
      </c>
      <c r="AV379" s="84"/>
      <c r="AW379" s="84">
        <f t="shared" si="1244"/>
        <v>0</v>
      </c>
      <c r="AX379" s="84">
        <v>0</v>
      </c>
      <c r="AY379" s="84">
        <f t="shared" si="1245"/>
        <v>0</v>
      </c>
      <c r="AZ379" s="84"/>
      <c r="BA379" s="84">
        <f t="shared" si="1246"/>
        <v>0</v>
      </c>
      <c r="BB379" s="84"/>
      <c r="BC379" s="84">
        <f t="shared" si="1247"/>
        <v>0</v>
      </c>
      <c r="BD379" s="84"/>
      <c r="BE379" s="84">
        <f t="shared" si="1248"/>
        <v>0</v>
      </c>
      <c r="BF379" s="84"/>
      <c r="BG379" s="84"/>
      <c r="BH379" s="84">
        <v>20</v>
      </c>
      <c r="BI379" s="84">
        <f t="shared" si="1249"/>
        <v>625333.5199999999</v>
      </c>
      <c r="BJ379" s="84">
        <v>66</v>
      </c>
      <c r="BK379" s="84">
        <f t="shared" si="1250"/>
        <v>2476320.7391999997</v>
      </c>
      <c r="BL379" s="84"/>
      <c r="BM379" s="84">
        <f t="shared" si="1251"/>
        <v>0</v>
      </c>
      <c r="BN379" s="84"/>
      <c r="BO379" s="84">
        <f t="shared" si="1252"/>
        <v>0</v>
      </c>
      <c r="BP379" s="84">
        <v>20</v>
      </c>
      <c r="BQ379" s="84">
        <f t="shared" si="1253"/>
        <v>750400.22399999993</v>
      </c>
      <c r="BR379" s="84"/>
      <c r="BS379" s="84">
        <f t="shared" si="1254"/>
        <v>0</v>
      </c>
      <c r="BT379" s="84">
        <v>15</v>
      </c>
      <c r="BU379" s="84">
        <f t="shared" si="1255"/>
        <v>562800.16799999995</v>
      </c>
      <c r="BV379" s="84">
        <v>59</v>
      </c>
      <c r="BW379" s="89">
        <f t="shared" si="1256"/>
        <v>2213680.6608000002</v>
      </c>
      <c r="BX379" s="84"/>
      <c r="BY379" s="84">
        <f t="shared" si="1257"/>
        <v>0</v>
      </c>
      <c r="BZ379" s="84"/>
      <c r="CA379" s="85">
        <f t="shared" si="1258"/>
        <v>0</v>
      </c>
      <c r="CB379" s="84">
        <v>12</v>
      </c>
      <c r="CC379" s="84">
        <f t="shared" si="1259"/>
        <v>375200.11200000002</v>
      </c>
      <c r="CD379" s="84">
        <v>5</v>
      </c>
      <c r="CE379" s="84">
        <f t="shared" si="1260"/>
        <v>187600.05599999998</v>
      </c>
      <c r="CF379" s="84"/>
      <c r="CG379" s="84"/>
      <c r="CH379" s="84"/>
      <c r="CI379" s="84">
        <f t="shared" si="1261"/>
        <v>0</v>
      </c>
      <c r="CJ379" s="84">
        <v>55</v>
      </c>
      <c r="CK379" s="84">
        <f t="shared" si="1262"/>
        <v>1719667.18</v>
      </c>
      <c r="CL379" s="84">
        <v>20</v>
      </c>
      <c r="CM379" s="84">
        <f t="shared" si="1263"/>
        <v>625333.5199999999</v>
      </c>
      <c r="CN379" s="84">
        <v>60</v>
      </c>
      <c r="CO379" s="84">
        <f t="shared" si="1264"/>
        <v>1876000.5599999998</v>
      </c>
      <c r="CP379" s="84">
        <v>10</v>
      </c>
      <c r="CQ379" s="84">
        <f t="shared" si="1265"/>
        <v>312666.75999999995</v>
      </c>
      <c r="CR379" s="84">
        <v>50</v>
      </c>
      <c r="CS379" s="84">
        <f t="shared" si="1266"/>
        <v>1876000.5599999998</v>
      </c>
      <c r="CT379" s="84">
        <v>25</v>
      </c>
      <c r="CU379" s="84">
        <f t="shared" si="1267"/>
        <v>938000.27999999991</v>
      </c>
      <c r="CV379" s="84"/>
      <c r="CW379" s="84">
        <f t="shared" si="1268"/>
        <v>0</v>
      </c>
      <c r="CX379" s="90"/>
      <c r="CY379" s="84">
        <f t="shared" si="1269"/>
        <v>0</v>
      </c>
      <c r="CZ379" s="84"/>
      <c r="DA379" s="89">
        <f t="shared" si="1270"/>
        <v>0</v>
      </c>
      <c r="DB379" s="84"/>
      <c r="DC379" s="84"/>
      <c r="DD379" s="91">
        <v>1</v>
      </c>
      <c r="DE379" s="84">
        <f t="shared" si="1271"/>
        <v>37520.011200000001</v>
      </c>
      <c r="DF379" s="84">
        <v>8</v>
      </c>
      <c r="DG379" s="84">
        <f t="shared" si="1272"/>
        <v>300160.08960000001</v>
      </c>
      <c r="DH379" s="84"/>
      <c r="DI379" s="84">
        <f t="shared" si="1273"/>
        <v>0</v>
      </c>
      <c r="DJ379" s="84"/>
      <c r="DK379" s="89">
        <f t="shared" si="1274"/>
        <v>0</v>
      </c>
      <c r="DL379" s="89"/>
      <c r="DM379" s="89"/>
      <c r="DN379" s="85">
        <f t="shared" si="1228"/>
        <v>1079</v>
      </c>
      <c r="DO379" s="85">
        <f t="shared" si="1229"/>
        <v>36338130.847199999</v>
      </c>
    </row>
    <row r="380" spans="1:119" ht="30" x14ac:dyDescent="0.25">
      <c r="A380" s="73"/>
      <c r="B380" s="78">
        <v>335</v>
      </c>
      <c r="C380" s="79" t="s">
        <v>829</v>
      </c>
      <c r="D380" s="109" t="s">
        <v>830</v>
      </c>
      <c r="E380" s="74">
        <v>25969</v>
      </c>
      <c r="F380" s="81">
        <v>1.24</v>
      </c>
      <c r="G380" s="76">
        <v>1</v>
      </c>
      <c r="H380" s="77"/>
      <c r="I380" s="77"/>
      <c r="J380" s="77"/>
      <c r="K380" s="51"/>
      <c r="L380" s="82">
        <v>1.4</v>
      </c>
      <c r="M380" s="82">
        <v>1.68</v>
      </c>
      <c r="N380" s="82">
        <v>2.23</v>
      </c>
      <c r="O380" s="83">
        <v>2.57</v>
      </c>
      <c r="P380" s="142">
        <v>13</v>
      </c>
      <c r="Q380" s="84">
        <f t="shared" si="1231"/>
        <v>586068.39199999988</v>
      </c>
      <c r="R380" s="84">
        <v>4</v>
      </c>
      <c r="S380" s="89">
        <f t="shared" si="1232"/>
        <v>180328.736</v>
      </c>
      <c r="T380" s="84"/>
      <c r="U380" s="84">
        <f t="shared" si="1233"/>
        <v>0</v>
      </c>
      <c r="V380" s="84"/>
      <c r="W380" s="84">
        <f t="shared" si="1234"/>
        <v>0</v>
      </c>
      <c r="X380" s="84"/>
      <c r="Y380" s="84">
        <f t="shared" si="1235"/>
        <v>0</v>
      </c>
      <c r="Z380" s="84"/>
      <c r="AA380" s="84"/>
      <c r="AB380" s="84"/>
      <c r="AC380" s="84">
        <f t="shared" si="1236"/>
        <v>0</v>
      </c>
      <c r="AD380" s="84"/>
      <c r="AE380" s="84"/>
      <c r="AF380" s="84">
        <v>5</v>
      </c>
      <c r="AG380" s="84">
        <f t="shared" si="1237"/>
        <v>225410.91999999998</v>
      </c>
      <c r="AH380" s="84"/>
      <c r="AI380" s="84"/>
      <c r="AJ380" s="86"/>
      <c r="AK380" s="84">
        <f t="shared" si="1238"/>
        <v>0</v>
      </c>
      <c r="AL380" s="84">
        <v>48</v>
      </c>
      <c r="AM380" s="84">
        <f t="shared" si="1239"/>
        <v>2163944.8319999999</v>
      </c>
      <c r="AN380" s="84">
        <v>56</v>
      </c>
      <c r="AO380" s="84">
        <f t="shared" si="1240"/>
        <v>2524602.304</v>
      </c>
      <c r="AP380" s="84">
        <v>45</v>
      </c>
      <c r="AQ380" s="85">
        <f t="shared" si="1241"/>
        <v>2434437.9359999998</v>
      </c>
      <c r="AR380" s="90"/>
      <c r="AS380" s="84">
        <f t="shared" si="1242"/>
        <v>0</v>
      </c>
      <c r="AT380" s="84">
        <v>2</v>
      </c>
      <c r="AU380" s="89">
        <f t="shared" si="1243"/>
        <v>108197.24159999999</v>
      </c>
      <c r="AV380" s="84"/>
      <c r="AW380" s="84">
        <f t="shared" si="1244"/>
        <v>0</v>
      </c>
      <c r="AX380" s="84"/>
      <c r="AY380" s="84">
        <f t="shared" si="1245"/>
        <v>0</v>
      </c>
      <c r="AZ380" s="84"/>
      <c r="BA380" s="84">
        <f t="shared" si="1246"/>
        <v>0</v>
      </c>
      <c r="BB380" s="84"/>
      <c r="BC380" s="84">
        <f t="shared" si="1247"/>
        <v>0</v>
      </c>
      <c r="BD380" s="84"/>
      <c r="BE380" s="84">
        <f t="shared" si="1248"/>
        <v>0</v>
      </c>
      <c r="BF380" s="84"/>
      <c r="BG380" s="84"/>
      <c r="BH380" s="84">
        <v>8</v>
      </c>
      <c r="BI380" s="84">
        <f t="shared" si="1249"/>
        <v>360657.47200000001</v>
      </c>
      <c r="BJ380" s="84">
        <v>5</v>
      </c>
      <c r="BK380" s="84">
        <f t="shared" si="1250"/>
        <v>270493.10399999999</v>
      </c>
      <c r="BL380" s="84"/>
      <c r="BM380" s="84">
        <f t="shared" si="1251"/>
        <v>0</v>
      </c>
      <c r="BN380" s="84"/>
      <c r="BO380" s="84">
        <f t="shared" si="1252"/>
        <v>0</v>
      </c>
      <c r="BP380" s="84">
        <v>10</v>
      </c>
      <c r="BQ380" s="84">
        <f t="shared" si="1253"/>
        <v>540986.20799999998</v>
      </c>
      <c r="BR380" s="84"/>
      <c r="BS380" s="84">
        <f t="shared" si="1254"/>
        <v>0</v>
      </c>
      <c r="BT380" s="84">
        <v>3</v>
      </c>
      <c r="BU380" s="84">
        <f t="shared" si="1255"/>
        <v>162295.86239999998</v>
      </c>
      <c r="BV380" s="84">
        <v>6</v>
      </c>
      <c r="BW380" s="89">
        <f t="shared" si="1256"/>
        <v>324591.72479999997</v>
      </c>
      <c r="BX380" s="84"/>
      <c r="BY380" s="84">
        <f t="shared" si="1257"/>
        <v>0</v>
      </c>
      <c r="BZ380" s="84"/>
      <c r="CA380" s="85">
        <f t="shared" si="1258"/>
        <v>0</v>
      </c>
      <c r="CB380" s="84"/>
      <c r="CC380" s="84">
        <f t="shared" si="1259"/>
        <v>0</v>
      </c>
      <c r="CD380" s="84">
        <v>1</v>
      </c>
      <c r="CE380" s="84">
        <f t="shared" si="1260"/>
        <v>54098.620799999997</v>
      </c>
      <c r="CF380" s="84"/>
      <c r="CG380" s="84"/>
      <c r="CH380" s="84"/>
      <c r="CI380" s="84">
        <f t="shared" si="1261"/>
        <v>0</v>
      </c>
      <c r="CJ380" s="84"/>
      <c r="CK380" s="84">
        <f t="shared" si="1262"/>
        <v>0</v>
      </c>
      <c r="CL380" s="84"/>
      <c r="CM380" s="84">
        <f t="shared" si="1263"/>
        <v>0</v>
      </c>
      <c r="CN380" s="84">
        <v>10</v>
      </c>
      <c r="CO380" s="84">
        <f t="shared" si="1264"/>
        <v>450821.83999999997</v>
      </c>
      <c r="CP380" s="84"/>
      <c r="CQ380" s="84">
        <f t="shared" si="1265"/>
        <v>0</v>
      </c>
      <c r="CR380" s="84">
        <v>3</v>
      </c>
      <c r="CS380" s="84">
        <f t="shared" si="1266"/>
        <v>162295.86239999998</v>
      </c>
      <c r="CT380" s="84">
        <v>5</v>
      </c>
      <c r="CU380" s="84">
        <f t="shared" si="1267"/>
        <v>270493.10399999999</v>
      </c>
      <c r="CV380" s="84"/>
      <c r="CW380" s="84">
        <f t="shared" si="1268"/>
        <v>0</v>
      </c>
      <c r="CX380" s="90"/>
      <c r="CY380" s="84">
        <f t="shared" si="1269"/>
        <v>0</v>
      </c>
      <c r="CZ380" s="84"/>
      <c r="DA380" s="89">
        <f t="shared" si="1270"/>
        <v>0</v>
      </c>
      <c r="DB380" s="84"/>
      <c r="DC380" s="84"/>
      <c r="DD380" s="91"/>
      <c r="DE380" s="84">
        <f t="shared" si="1271"/>
        <v>0</v>
      </c>
      <c r="DF380" s="84">
        <v>2</v>
      </c>
      <c r="DG380" s="84">
        <f t="shared" si="1272"/>
        <v>108197.24159999999</v>
      </c>
      <c r="DH380" s="84"/>
      <c r="DI380" s="84">
        <f t="shared" si="1273"/>
        <v>0</v>
      </c>
      <c r="DJ380" s="84"/>
      <c r="DK380" s="89">
        <f t="shared" si="1274"/>
        <v>0</v>
      </c>
      <c r="DL380" s="89"/>
      <c r="DM380" s="89"/>
      <c r="DN380" s="85">
        <f t="shared" si="1228"/>
        <v>226</v>
      </c>
      <c r="DO380" s="85">
        <f t="shared" si="1229"/>
        <v>10927921.401600001</v>
      </c>
    </row>
    <row r="381" spans="1:119" ht="30" x14ac:dyDescent="0.25">
      <c r="A381" s="73"/>
      <c r="B381" s="78">
        <v>336</v>
      </c>
      <c r="C381" s="79" t="s">
        <v>831</v>
      </c>
      <c r="D381" s="109" t="s">
        <v>832</v>
      </c>
      <c r="E381" s="74">
        <v>25969</v>
      </c>
      <c r="F381" s="81">
        <v>1.78</v>
      </c>
      <c r="G381" s="76">
        <v>1</v>
      </c>
      <c r="H381" s="77"/>
      <c r="I381" s="77"/>
      <c r="J381" s="77"/>
      <c r="K381" s="51"/>
      <c r="L381" s="82">
        <v>1.4</v>
      </c>
      <c r="M381" s="82">
        <v>1.68</v>
      </c>
      <c r="N381" s="82">
        <v>2.23</v>
      </c>
      <c r="O381" s="83">
        <v>2.57</v>
      </c>
      <c r="P381" s="142">
        <v>103</v>
      </c>
      <c r="Q381" s="84">
        <f t="shared" si="1231"/>
        <v>6665619.0439999998</v>
      </c>
      <c r="R381" s="84">
        <v>120</v>
      </c>
      <c r="S381" s="89">
        <f t="shared" si="1232"/>
        <v>7765769.7599999998</v>
      </c>
      <c r="T381" s="84"/>
      <c r="U381" s="84">
        <f t="shared" si="1233"/>
        <v>0</v>
      </c>
      <c r="V381" s="84"/>
      <c r="W381" s="84">
        <f t="shared" si="1234"/>
        <v>0</v>
      </c>
      <c r="X381" s="84"/>
      <c r="Y381" s="84">
        <f t="shared" si="1235"/>
        <v>0</v>
      </c>
      <c r="Z381" s="84"/>
      <c r="AA381" s="84"/>
      <c r="AB381" s="84"/>
      <c r="AC381" s="84">
        <f t="shared" si="1236"/>
        <v>0</v>
      </c>
      <c r="AD381" s="84"/>
      <c r="AE381" s="84"/>
      <c r="AF381" s="84">
        <v>30</v>
      </c>
      <c r="AG381" s="84">
        <f t="shared" si="1237"/>
        <v>1941442.44</v>
      </c>
      <c r="AH381" s="84"/>
      <c r="AI381" s="84"/>
      <c r="AJ381" s="86"/>
      <c r="AK381" s="84">
        <f t="shared" si="1238"/>
        <v>0</v>
      </c>
      <c r="AL381" s="84">
        <v>160</v>
      </c>
      <c r="AM381" s="84">
        <f t="shared" si="1239"/>
        <v>10354359.68</v>
      </c>
      <c r="AN381" s="84">
        <v>154</v>
      </c>
      <c r="AO381" s="84">
        <f t="shared" si="1240"/>
        <v>9966071.1919999998</v>
      </c>
      <c r="AP381" s="84">
        <v>20</v>
      </c>
      <c r="AQ381" s="85">
        <f t="shared" si="1241"/>
        <v>1553153.952</v>
      </c>
      <c r="AR381" s="88">
        <v>3</v>
      </c>
      <c r="AS381" s="84">
        <f t="shared" si="1242"/>
        <v>232973.09279999998</v>
      </c>
      <c r="AT381" s="84">
        <v>17</v>
      </c>
      <c r="AU381" s="89">
        <f t="shared" si="1243"/>
        <v>1320180.8592000001</v>
      </c>
      <c r="AV381" s="84"/>
      <c r="AW381" s="84">
        <f t="shared" si="1244"/>
        <v>0</v>
      </c>
      <c r="AX381" s="84">
        <v>0</v>
      </c>
      <c r="AY381" s="84">
        <f t="shared" si="1245"/>
        <v>0</v>
      </c>
      <c r="AZ381" s="84"/>
      <c r="BA381" s="84">
        <f t="shared" si="1246"/>
        <v>0</v>
      </c>
      <c r="BB381" s="84"/>
      <c r="BC381" s="84">
        <f t="shared" si="1247"/>
        <v>0</v>
      </c>
      <c r="BD381" s="84"/>
      <c r="BE381" s="84">
        <f t="shared" si="1248"/>
        <v>0</v>
      </c>
      <c r="BF381" s="84"/>
      <c r="BG381" s="84"/>
      <c r="BH381" s="84">
        <v>9</v>
      </c>
      <c r="BI381" s="84">
        <f t="shared" si="1249"/>
        <v>582432.73199999996</v>
      </c>
      <c r="BJ381" s="84">
        <v>10</v>
      </c>
      <c r="BK381" s="84">
        <f t="shared" si="1250"/>
        <v>776576.97600000002</v>
      </c>
      <c r="BL381" s="84"/>
      <c r="BM381" s="84">
        <f t="shared" si="1251"/>
        <v>0</v>
      </c>
      <c r="BN381" s="84"/>
      <c r="BO381" s="84">
        <f t="shared" si="1252"/>
        <v>0</v>
      </c>
      <c r="BP381" s="84">
        <v>10</v>
      </c>
      <c r="BQ381" s="84">
        <f t="shared" si="1253"/>
        <v>776576.97600000002</v>
      </c>
      <c r="BR381" s="84"/>
      <c r="BS381" s="84">
        <f t="shared" si="1254"/>
        <v>0</v>
      </c>
      <c r="BT381" s="84"/>
      <c r="BU381" s="84">
        <f t="shared" si="1255"/>
        <v>0</v>
      </c>
      <c r="BV381" s="84"/>
      <c r="BW381" s="89">
        <f t="shared" si="1256"/>
        <v>0</v>
      </c>
      <c r="BX381" s="84"/>
      <c r="BY381" s="84">
        <f t="shared" si="1257"/>
        <v>0</v>
      </c>
      <c r="BZ381" s="84"/>
      <c r="CA381" s="85">
        <f t="shared" si="1258"/>
        <v>0</v>
      </c>
      <c r="CB381" s="84">
        <v>80</v>
      </c>
      <c r="CC381" s="84">
        <f t="shared" si="1259"/>
        <v>5177179.84</v>
      </c>
      <c r="CD381" s="84">
        <v>3</v>
      </c>
      <c r="CE381" s="84">
        <f t="shared" si="1260"/>
        <v>232973.09279999998</v>
      </c>
      <c r="CF381" s="84"/>
      <c r="CG381" s="84"/>
      <c r="CH381" s="84"/>
      <c r="CI381" s="84">
        <f t="shared" si="1261"/>
        <v>0</v>
      </c>
      <c r="CJ381" s="84"/>
      <c r="CK381" s="84">
        <f t="shared" si="1262"/>
        <v>0</v>
      </c>
      <c r="CL381" s="84"/>
      <c r="CM381" s="84">
        <f t="shared" si="1263"/>
        <v>0</v>
      </c>
      <c r="CN381" s="84">
        <v>13</v>
      </c>
      <c r="CO381" s="84">
        <f t="shared" si="1264"/>
        <v>841291.72400000005</v>
      </c>
      <c r="CP381" s="84"/>
      <c r="CQ381" s="84">
        <f t="shared" si="1265"/>
        <v>0</v>
      </c>
      <c r="CR381" s="84">
        <v>24</v>
      </c>
      <c r="CS381" s="84">
        <f t="shared" si="1266"/>
        <v>1863784.7423999999</v>
      </c>
      <c r="CT381" s="84"/>
      <c r="CU381" s="84">
        <f t="shared" si="1267"/>
        <v>0</v>
      </c>
      <c r="CV381" s="84"/>
      <c r="CW381" s="84">
        <f t="shared" si="1268"/>
        <v>0</v>
      </c>
      <c r="CX381" s="90"/>
      <c r="CY381" s="84">
        <f t="shared" si="1269"/>
        <v>0</v>
      </c>
      <c r="CZ381" s="84"/>
      <c r="DA381" s="89">
        <f t="shared" si="1270"/>
        <v>0</v>
      </c>
      <c r="DB381" s="84"/>
      <c r="DC381" s="84"/>
      <c r="DD381" s="91"/>
      <c r="DE381" s="84">
        <f t="shared" si="1271"/>
        <v>0</v>
      </c>
      <c r="DF381" s="84">
        <v>12</v>
      </c>
      <c r="DG381" s="84">
        <f t="shared" si="1272"/>
        <v>931892.37119999994</v>
      </c>
      <c r="DH381" s="84"/>
      <c r="DI381" s="84">
        <f t="shared" si="1273"/>
        <v>0</v>
      </c>
      <c r="DJ381" s="84"/>
      <c r="DK381" s="89">
        <f t="shared" si="1274"/>
        <v>0</v>
      </c>
      <c r="DL381" s="89"/>
      <c r="DM381" s="89"/>
      <c r="DN381" s="85">
        <f t="shared" si="1228"/>
        <v>768</v>
      </c>
      <c r="DO381" s="85">
        <f t="shared" si="1229"/>
        <v>50982278.474400006</v>
      </c>
    </row>
    <row r="382" spans="1:119" ht="30" x14ac:dyDescent="0.25">
      <c r="A382" s="73"/>
      <c r="B382" s="78">
        <v>337</v>
      </c>
      <c r="C382" s="79" t="s">
        <v>833</v>
      </c>
      <c r="D382" s="109" t="s">
        <v>834</v>
      </c>
      <c r="E382" s="74">
        <v>25969</v>
      </c>
      <c r="F382" s="81">
        <v>5.6</v>
      </c>
      <c r="G382" s="76">
        <v>1</v>
      </c>
      <c r="H382" s="77"/>
      <c r="I382" s="77"/>
      <c r="J382" s="77"/>
      <c r="K382" s="51"/>
      <c r="L382" s="82">
        <v>1.4</v>
      </c>
      <c r="M382" s="82">
        <v>1.68</v>
      </c>
      <c r="N382" s="82">
        <v>2.23</v>
      </c>
      <c r="O382" s="83">
        <v>2.57</v>
      </c>
      <c r="P382" s="142">
        <v>5</v>
      </c>
      <c r="Q382" s="84">
        <f>(P382*$E382*$F382*$G382*$L382*$Q$11)</f>
        <v>1119783.28</v>
      </c>
      <c r="R382" s="84"/>
      <c r="S382" s="84">
        <f>(R382*$E382*$F382*$G382*$L382*$S$11)</f>
        <v>0</v>
      </c>
      <c r="T382" s="84"/>
      <c r="U382" s="84">
        <f>(T382*$E382*$F382*$G382*$L382*$U$11)</f>
        <v>0</v>
      </c>
      <c r="V382" s="84"/>
      <c r="W382" s="85">
        <f>(V382*$E382*$F382*$G382*$L382*$W$11)</f>
        <v>0</v>
      </c>
      <c r="X382" s="84"/>
      <c r="Y382" s="84">
        <f>(X382*$E382*$F382*$G382*$L382*$Y$11)</f>
        <v>0</v>
      </c>
      <c r="Z382" s="84"/>
      <c r="AA382" s="84"/>
      <c r="AB382" s="84"/>
      <c r="AC382" s="84">
        <f>(AB382*$E382*$F382*$G382*$L382*$AC$11)</f>
        <v>0</v>
      </c>
      <c r="AD382" s="84"/>
      <c r="AE382" s="84"/>
      <c r="AF382" s="84">
        <v>5</v>
      </c>
      <c r="AG382" s="84">
        <f>(AF382*$E382*$F382*$G382*$L382*$AG$11)</f>
        <v>1119783.28</v>
      </c>
      <c r="AH382" s="84"/>
      <c r="AI382" s="84"/>
      <c r="AJ382" s="86"/>
      <c r="AK382" s="84">
        <f>(AJ382*$E382*$F382*$G382*$L382*$AK$11)</f>
        <v>0</v>
      </c>
      <c r="AL382" s="84"/>
      <c r="AM382" s="85">
        <f>(AL382*$E382*$F382*$G382*$L382*$AM$11)</f>
        <v>0</v>
      </c>
      <c r="AN382" s="84"/>
      <c r="AO382" s="84">
        <f>(AN382*$E382*$F382*$G382*$L382*$AO$11)</f>
        <v>0</v>
      </c>
      <c r="AP382" s="84"/>
      <c r="AQ382" s="84">
        <f>(AP382*$E382*$F382*$G382*$M382*$AQ$11)</f>
        <v>0</v>
      </c>
      <c r="AR382" s="90"/>
      <c r="AS382" s="84">
        <f>(AR382*$E382*$F382*$G382*$M382*$AS$11)</f>
        <v>0</v>
      </c>
      <c r="AT382" s="84"/>
      <c r="AU382" s="89">
        <f>(AT382*$E382*$F382*$G382*$M382*$AU$11)</f>
        <v>0</v>
      </c>
      <c r="AV382" s="84"/>
      <c r="AW382" s="84">
        <f>(AV382*$E382*$F382*$G382*$L382*$AW$11)</f>
        <v>0</v>
      </c>
      <c r="AX382" s="84"/>
      <c r="AY382" s="84">
        <f>(AX382*$E382*$F382*$G382*$L382*$AY$11)</f>
        <v>0</v>
      </c>
      <c r="AZ382" s="84"/>
      <c r="BA382" s="84">
        <f>(AZ382*$E382*$F382*$G382*$L382*$BA$11)</f>
        <v>0</v>
      </c>
      <c r="BB382" s="84"/>
      <c r="BC382" s="84">
        <f>(BB382*$E382*$F382*$G382*$L382*$BC$11)</f>
        <v>0</v>
      </c>
      <c r="BD382" s="84"/>
      <c r="BE382" s="85">
        <f>(BD382*$E382*$F382*$G382*$L382*$BE$11)</f>
        <v>0</v>
      </c>
      <c r="BF382" s="84"/>
      <c r="BG382" s="85">
        <f>(BF382*$E382*$F382*$G382*$L382*$BG$11)</f>
        <v>0</v>
      </c>
      <c r="BH382" s="84"/>
      <c r="BI382" s="84">
        <f>(BH382*$E382*$F382*$G382*$L382*$BI$11)</f>
        <v>0</v>
      </c>
      <c r="BJ382" s="84"/>
      <c r="BK382" s="84">
        <f>(BJ382*$E382*$F382*$G382*$M382*$BK$11)</f>
        <v>0</v>
      </c>
      <c r="BL382" s="84"/>
      <c r="BM382" s="84">
        <f>(BL382*$E382*$F382*$G382*$M382*$BM$11)</f>
        <v>0</v>
      </c>
      <c r="BN382" s="84"/>
      <c r="BO382" s="85">
        <f>(BN382*$E382*$F382*$G382*$M382*$BO$11)</f>
        <v>0</v>
      </c>
      <c r="BP382" s="84"/>
      <c r="BQ382" s="84">
        <f>(BP382*$E382*$F382*$G382*$M382*$BQ$11)</f>
        <v>0</v>
      </c>
      <c r="BR382" s="84"/>
      <c r="BS382" s="84">
        <f>(BR382*$E382*$F382*$G382*$M382*$BS$11)</f>
        <v>0</v>
      </c>
      <c r="BT382" s="84"/>
      <c r="BU382" s="85">
        <f>(BT382*$E382*$F382*$G382*$M382*$BU$11)</f>
        <v>0</v>
      </c>
      <c r="BV382" s="84"/>
      <c r="BW382" s="89">
        <f>(BV382*$E382*$F382*$G382*$M382*$BW$11)</f>
        <v>0</v>
      </c>
      <c r="BX382" s="84"/>
      <c r="BY382" s="84">
        <f>(BX382*$E382*$F382*$G382*$L382*$BY$11)</f>
        <v>0</v>
      </c>
      <c r="BZ382" s="84"/>
      <c r="CA382" s="84">
        <f>(BZ382*$E382*$F382*$G382*$L382*$CA$11)</f>
        <v>0</v>
      </c>
      <c r="CB382" s="84"/>
      <c r="CC382" s="84">
        <f>(CB382*$E382*$F382*$G382*$L382*$CC$11)</f>
        <v>0</v>
      </c>
      <c r="CD382" s="84"/>
      <c r="CE382" s="84">
        <f>(CD382*$E382*$F382*$G382*$M382*$CE$11)</f>
        <v>0</v>
      </c>
      <c r="CF382" s="84"/>
      <c r="CG382" s="84"/>
      <c r="CH382" s="84"/>
      <c r="CI382" s="85">
        <f>(CH382*$E382*$F382*$G382*$L382*$CI$11)</f>
        <v>0</v>
      </c>
      <c r="CJ382" s="84"/>
      <c r="CK382" s="85">
        <f>(CJ382*$E382*$F382*$G382*$L382*$CK$11)</f>
        <v>0</v>
      </c>
      <c r="CL382" s="84"/>
      <c r="CM382" s="84">
        <f>(CL382*$E382*$F382*$G382*$L382*$CM$11)</f>
        <v>0</v>
      </c>
      <c r="CN382" s="84"/>
      <c r="CO382" s="84">
        <f>(CN382*$E382*$F382*$G382*$L382*$CO$11)</f>
        <v>0</v>
      </c>
      <c r="CP382" s="84"/>
      <c r="CQ382" s="84">
        <f>(CP382*$E382*$F382*$G382*$L382*$CQ$11)</f>
        <v>0</v>
      </c>
      <c r="CR382" s="84"/>
      <c r="CS382" s="84">
        <f>(CR382*$E382*$F382*$G382*$M382*$CS$11)</f>
        <v>0</v>
      </c>
      <c r="CT382" s="84"/>
      <c r="CU382" s="84">
        <f>(CT382*$E382*$F382*$G382*$M382*$CU$11)</f>
        <v>0</v>
      </c>
      <c r="CV382" s="84"/>
      <c r="CW382" s="84">
        <f>(CV382*$E382*$F382*$G382*$M382*$CW$11)</f>
        <v>0</v>
      </c>
      <c r="CX382" s="90"/>
      <c r="CY382" s="84">
        <f>(CX382*$E382*$F382*$G382*$M382*$CY$11)</f>
        <v>0</v>
      </c>
      <c r="CZ382" s="84"/>
      <c r="DA382" s="89"/>
      <c r="DB382" s="84"/>
      <c r="DC382" s="84">
        <f>(DB382*$E382*$F382*$G382*$M382*$DC$11)</f>
        <v>0</v>
      </c>
      <c r="DD382" s="91"/>
      <c r="DE382" s="84">
        <f>(DD382*$E382*$F382*$G382*$M382*$DE$11)</f>
        <v>0</v>
      </c>
      <c r="DF382" s="84"/>
      <c r="DG382" s="84">
        <f>(DF382*$E382*$F382*$G382*$M382*$DG$11)</f>
        <v>0</v>
      </c>
      <c r="DH382" s="84"/>
      <c r="DI382" s="84">
        <f>(DH382*$E382*$F382*$G382*$N382*$DI$11)</f>
        <v>0</v>
      </c>
      <c r="DJ382" s="84"/>
      <c r="DK382" s="92">
        <f>(DJ382*$E382*$F382*$G382*$O382*$DK$11)</f>
        <v>0</v>
      </c>
      <c r="DL382" s="89"/>
      <c r="DM382" s="89"/>
      <c r="DN382" s="85">
        <f t="shared" si="1228"/>
        <v>10</v>
      </c>
      <c r="DO382" s="85">
        <f t="shared" si="1229"/>
        <v>2239566.56</v>
      </c>
    </row>
    <row r="383" spans="1:119" ht="30" x14ac:dyDescent="0.25">
      <c r="A383" s="73"/>
      <c r="B383" s="78">
        <v>338</v>
      </c>
      <c r="C383" s="79" t="s">
        <v>835</v>
      </c>
      <c r="D383" s="109" t="s">
        <v>836</v>
      </c>
      <c r="E383" s="74">
        <v>25969</v>
      </c>
      <c r="F383" s="81">
        <v>1.1299999999999999</v>
      </c>
      <c r="G383" s="76">
        <v>1</v>
      </c>
      <c r="H383" s="77"/>
      <c r="I383" s="77"/>
      <c r="J383" s="77"/>
      <c r="K383" s="51"/>
      <c r="L383" s="82">
        <v>1.4</v>
      </c>
      <c r="M383" s="82">
        <v>1.68</v>
      </c>
      <c r="N383" s="82">
        <v>2.23</v>
      </c>
      <c r="O383" s="83">
        <v>2.57</v>
      </c>
      <c r="P383" s="142">
        <v>100</v>
      </c>
      <c r="Q383" s="84">
        <f>(P383*$E383*$F383*$G383*$L383*$Q$11)</f>
        <v>4519125.379999999</v>
      </c>
      <c r="R383" s="84">
        <v>61</v>
      </c>
      <c r="S383" s="84">
        <f>(R383*$E383*$F383*$G383*$L383*$S$11)</f>
        <v>2756666.4817999997</v>
      </c>
      <c r="T383" s="84">
        <v>72</v>
      </c>
      <c r="U383" s="84">
        <f>(T383*$E383*$F383*$G383*$L383*$U$11)</f>
        <v>3697466.2199999997</v>
      </c>
      <c r="V383" s="84"/>
      <c r="W383" s="85">
        <f>(V383*$E383*$F383*$G383*$L383*$W$11)</f>
        <v>0</v>
      </c>
      <c r="X383" s="84">
        <v>67</v>
      </c>
      <c r="Y383" s="84">
        <f>(X383*$E383*$F383*$G383*$L383*$Y$11)</f>
        <v>3853581.4603999988</v>
      </c>
      <c r="Z383" s="84"/>
      <c r="AA383" s="84"/>
      <c r="AB383" s="84"/>
      <c r="AC383" s="84">
        <f>(AB383*$E383*$F383*$G383*$L383*$AC$11)</f>
        <v>0</v>
      </c>
      <c r="AD383" s="84"/>
      <c r="AE383" s="84"/>
      <c r="AF383" s="84">
        <v>30</v>
      </c>
      <c r="AG383" s="84">
        <f>(AF383*$E383*$F383*$G383*$L383*$AG$11)</f>
        <v>1355737.6139999998</v>
      </c>
      <c r="AH383" s="84"/>
      <c r="AI383" s="84"/>
      <c r="AJ383" s="86"/>
      <c r="AK383" s="84">
        <f>(AJ383*$E383*$F383*$G383*$L383*$AK$11)</f>
        <v>0</v>
      </c>
      <c r="AL383" s="84">
        <v>48</v>
      </c>
      <c r="AM383" s="85">
        <f>(AL383*$E383*$F383*$G383*$L383*$AM$11)</f>
        <v>2169180.1823999998</v>
      </c>
      <c r="AN383" s="84">
        <v>43</v>
      </c>
      <c r="AO383" s="84">
        <f>(AN383*$E383*$F383*$G383*$L383*$AO$11)</f>
        <v>1943223.9134</v>
      </c>
      <c r="AP383" s="84">
        <v>20</v>
      </c>
      <c r="AQ383" s="84">
        <f>(AP383*$E383*$F383*$G383*$M383*$AQ$11)</f>
        <v>1084590.0911999999</v>
      </c>
      <c r="AR383" s="90">
        <v>15</v>
      </c>
      <c r="AS383" s="84">
        <f>(AR383*$E383*$F383*$G383*$M383*$AS$11)</f>
        <v>1035290.5415999996</v>
      </c>
      <c r="AT383" s="84">
        <v>2</v>
      </c>
      <c r="AU383" s="89">
        <f>(AT383*$E383*$F383*$G383*$M383*$AU$11)</f>
        <v>108459.00911999999</v>
      </c>
      <c r="AV383" s="84"/>
      <c r="AW383" s="84">
        <f>(AV383*$E383*$F383*$G383*$L383*$AW$11)</f>
        <v>0</v>
      </c>
      <c r="AX383" s="84"/>
      <c r="AY383" s="84">
        <f>(AX383*$E383*$F383*$G383*$L383*$AY$11)</f>
        <v>0</v>
      </c>
      <c r="AZ383" s="84"/>
      <c r="BA383" s="84">
        <f>(AZ383*$E383*$F383*$G383*$L383*$BA$11)</f>
        <v>0</v>
      </c>
      <c r="BB383" s="84"/>
      <c r="BC383" s="84">
        <f>(BB383*$E383*$F383*$G383*$L383*$BC$11)</f>
        <v>0</v>
      </c>
      <c r="BD383" s="84"/>
      <c r="BE383" s="85">
        <f>(BD383*$E383*$F383*$G383*$L383*$BE$11)</f>
        <v>0</v>
      </c>
      <c r="BF383" s="84"/>
      <c r="BG383" s="85">
        <f>(BF383*$E383*$F383*$G383*$L383*$BG$11)</f>
        <v>0</v>
      </c>
      <c r="BH383" s="84">
        <v>10</v>
      </c>
      <c r="BI383" s="84">
        <f>(BH383*$E383*$F383*$G383*$L383*$BI$11)</f>
        <v>492995.49599999987</v>
      </c>
      <c r="BJ383" s="84">
        <v>19</v>
      </c>
      <c r="BK383" s="84">
        <f>(BJ383*$E383*$F383*$G383*$M383*$BK$11)</f>
        <v>1030360.5866399999</v>
      </c>
      <c r="BL383" s="84"/>
      <c r="BM383" s="84">
        <f>(BL383*$E383*$F383*$G383*$M383*$BM$11)</f>
        <v>0</v>
      </c>
      <c r="BN383" s="84"/>
      <c r="BO383" s="85">
        <f>(BN383*$E383*$F383*$G383*$M383*$BO$11)</f>
        <v>0</v>
      </c>
      <c r="BP383" s="84">
        <v>8</v>
      </c>
      <c r="BQ383" s="84">
        <f>(BP383*$E383*$F383*$G383*$M383*$BQ$11)</f>
        <v>394396.39679999993</v>
      </c>
      <c r="BR383" s="84"/>
      <c r="BS383" s="84">
        <f>(BR383*$E383*$F383*$G383*$M383*$BS$11)</f>
        <v>0</v>
      </c>
      <c r="BT383" s="84"/>
      <c r="BU383" s="85">
        <f>(BT383*$E383*$F383*$G383*$M383*$BU$11)</f>
        <v>0</v>
      </c>
      <c r="BV383" s="84">
        <v>7</v>
      </c>
      <c r="BW383" s="89">
        <f>(BV383*$E383*$F383*$G383*$M383*$BW$11)</f>
        <v>414116.21663999994</v>
      </c>
      <c r="BX383" s="84"/>
      <c r="BY383" s="84">
        <f>(BX383*$E383*$F383*$G383*$L383*$BY$11)</f>
        <v>0</v>
      </c>
      <c r="BZ383" s="84"/>
      <c r="CA383" s="84">
        <f>(BZ383*$E383*$F383*$G383*$L383*$CA$11)</f>
        <v>0</v>
      </c>
      <c r="CB383" s="84"/>
      <c r="CC383" s="84">
        <f>(CB383*$E383*$F383*$G383*$L383*$CC$11)</f>
        <v>0</v>
      </c>
      <c r="CD383" s="84">
        <v>7</v>
      </c>
      <c r="CE383" s="84">
        <f>(CD383*$E383*$F383*$G383*$M383*$CE$11)</f>
        <v>345096.84719999996</v>
      </c>
      <c r="CF383" s="84"/>
      <c r="CG383" s="84"/>
      <c r="CH383" s="84"/>
      <c r="CI383" s="85">
        <f>(CH383*$E383*$F383*$G383*$L383*$CI$11)</f>
        <v>0</v>
      </c>
      <c r="CJ383" s="84"/>
      <c r="CK383" s="85">
        <f>(CJ383*$E383*$F383*$G383*$L383*$CK$11)</f>
        <v>0</v>
      </c>
      <c r="CL383" s="84"/>
      <c r="CM383" s="84">
        <f>(CL383*$E383*$F383*$G383*$L383*$CM$11)</f>
        <v>0</v>
      </c>
      <c r="CN383" s="84">
        <v>5</v>
      </c>
      <c r="CO383" s="84">
        <f>(CN383*$E383*$F383*$G383*$L383*$CO$11)</f>
        <v>205414.78999999995</v>
      </c>
      <c r="CP383" s="84"/>
      <c r="CQ383" s="84">
        <f>(CP383*$E383*$F383*$G383*$L383*$CQ$11)</f>
        <v>0</v>
      </c>
      <c r="CR383" s="84">
        <v>7</v>
      </c>
      <c r="CS383" s="84">
        <f>(CR383*$E383*$F383*$G383*$M383*$CS$11)</f>
        <v>345096.84719999996</v>
      </c>
      <c r="CT383" s="84">
        <v>25</v>
      </c>
      <c r="CU383" s="84">
        <f>(CT383*$E383*$F383*$G383*$M383*$CU$11)</f>
        <v>1232488.7399999998</v>
      </c>
      <c r="CV383" s="84"/>
      <c r="CW383" s="84">
        <f>(CV383*$E383*$F383*$G383*$M383*$CW$11)</f>
        <v>0</v>
      </c>
      <c r="CX383" s="90"/>
      <c r="CY383" s="84">
        <f>(CX383*$E383*$F383*$G383*$M383*$CY$11)</f>
        <v>0</v>
      </c>
      <c r="CZ383" s="84"/>
      <c r="DA383" s="89"/>
      <c r="DB383" s="84"/>
      <c r="DC383" s="84">
        <f>(DB383*$E383*$F383*$G383*$M383*$DC$11)</f>
        <v>0</v>
      </c>
      <c r="DD383" s="91"/>
      <c r="DE383" s="84">
        <f>(DD383*$E383*$F383*$G383*$M383*$DE$11)</f>
        <v>0</v>
      </c>
      <c r="DF383" s="84">
        <v>4</v>
      </c>
      <c r="DG383" s="84">
        <f>(DF383*$E383*$F383*$G383*$M383*$DG$11)</f>
        <v>197198.19839999996</v>
      </c>
      <c r="DH383" s="84"/>
      <c r="DI383" s="84">
        <f>(DH383*$E383*$F383*$G383*$N383*$DI$11)</f>
        <v>0</v>
      </c>
      <c r="DJ383" s="84"/>
      <c r="DK383" s="92">
        <f>(DJ383*$E383*$F383*$G383*$O383*$DK$11)</f>
        <v>0</v>
      </c>
      <c r="DL383" s="89"/>
      <c r="DM383" s="89"/>
      <c r="DN383" s="85">
        <f t="shared" si="1228"/>
        <v>550</v>
      </c>
      <c r="DO383" s="85">
        <f t="shared" si="1229"/>
        <v>27180485.012799993</v>
      </c>
    </row>
    <row r="384" spans="1:119" ht="30" x14ac:dyDescent="0.25">
      <c r="A384" s="73"/>
      <c r="B384" s="78">
        <v>339</v>
      </c>
      <c r="C384" s="79" t="s">
        <v>837</v>
      </c>
      <c r="D384" s="109" t="s">
        <v>838</v>
      </c>
      <c r="E384" s="74">
        <v>25969</v>
      </c>
      <c r="F384" s="81">
        <v>1.19</v>
      </c>
      <c r="G384" s="76">
        <v>1</v>
      </c>
      <c r="H384" s="77"/>
      <c r="I384" s="77"/>
      <c r="J384" s="77"/>
      <c r="K384" s="51"/>
      <c r="L384" s="82">
        <v>1.4</v>
      </c>
      <c r="M384" s="82">
        <v>1.68</v>
      </c>
      <c r="N384" s="82">
        <v>2.23</v>
      </c>
      <c r="O384" s="83">
        <v>2.57</v>
      </c>
      <c r="P384" s="142">
        <v>19</v>
      </c>
      <c r="Q384" s="84">
        <f>(P384*$E384*$F384*$G384*$L384*$Q$11)</f>
        <v>904224.99859999993</v>
      </c>
      <c r="R384" s="84">
        <v>15</v>
      </c>
      <c r="S384" s="84">
        <f>(R384*$E384*$F384*$G384*$L384*$S$11)</f>
        <v>713861.84100000001</v>
      </c>
      <c r="T384" s="84">
        <v>134</v>
      </c>
      <c r="U384" s="84">
        <f>(T384*$E384*$F384*$G384*$L384*$U$11)</f>
        <v>7246779.2949999999</v>
      </c>
      <c r="V384" s="84"/>
      <c r="W384" s="85">
        <f>(V384*$E384*$F384*$G384*$L384*$W$11)</f>
        <v>0</v>
      </c>
      <c r="X384" s="84">
        <v>10</v>
      </c>
      <c r="Y384" s="84">
        <f>(X384*$E384*$F384*$G384*$L384*$Y$11)</f>
        <v>605700.95599999989</v>
      </c>
      <c r="Z384" s="84"/>
      <c r="AA384" s="84"/>
      <c r="AB384" s="84"/>
      <c r="AC384" s="84">
        <f>(AB384*$E384*$F384*$G384*$L384*$AC$11)</f>
        <v>0</v>
      </c>
      <c r="AD384" s="84"/>
      <c r="AE384" s="84"/>
      <c r="AF384" s="84">
        <v>3</v>
      </c>
      <c r="AG384" s="84">
        <f>(AF384*$E384*$F384*$G384*$L384*$AG$11)</f>
        <v>142772.3682</v>
      </c>
      <c r="AH384" s="84"/>
      <c r="AI384" s="84"/>
      <c r="AJ384" s="86"/>
      <c r="AK384" s="84">
        <f>(AJ384*$E384*$F384*$G384*$L384*$AK$11)</f>
        <v>0</v>
      </c>
      <c r="AL384" s="84">
        <v>20</v>
      </c>
      <c r="AM384" s="85">
        <f>(AL384*$E384*$F384*$G384*$L384*$AM$11)</f>
        <v>951815.78799999994</v>
      </c>
      <c r="AN384" s="84">
        <v>100</v>
      </c>
      <c r="AO384" s="84">
        <f>(AN384*$E384*$F384*$G384*$L384*$AO$11)</f>
        <v>4759078.9399999995</v>
      </c>
      <c r="AP384" s="84">
        <v>10</v>
      </c>
      <c r="AQ384" s="84">
        <f>(AP384*$E384*$F384*$G384*$M384*$AQ$11)</f>
        <v>571089.47279999999</v>
      </c>
      <c r="AR384" s="90">
        <v>9</v>
      </c>
      <c r="AS384" s="84">
        <f>(AR384*$E384*$F384*$G384*$M384*$AS$11)</f>
        <v>654157.03247999994</v>
      </c>
      <c r="AT384" s="84"/>
      <c r="AU384" s="89">
        <f>(AT384*$E384*$F384*$G384*$M384*$AU$11)</f>
        <v>0</v>
      </c>
      <c r="AV384" s="84"/>
      <c r="AW384" s="84">
        <f>(AV384*$E384*$F384*$G384*$L384*$AW$11)</f>
        <v>0</v>
      </c>
      <c r="AX384" s="84"/>
      <c r="AY384" s="84">
        <f>(AX384*$E384*$F384*$G384*$L384*$AY$11)</f>
        <v>0</v>
      </c>
      <c r="AZ384" s="84"/>
      <c r="BA384" s="84">
        <f>(AZ384*$E384*$F384*$G384*$L384*$BA$11)</f>
        <v>0</v>
      </c>
      <c r="BB384" s="84"/>
      <c r="BC384" s="84">
        <f>(BB384*$E384*$F384*$G384*$L384*$BC$11)</f>
        <v>0</v>
      </c>
      <c r="BD384" s="84"/>
      <c r="BE384" s="85">
        <f>(BD384*$E384*$F384*$G384*$L384*$BE$11)</f>
        <v>0</v>
      </c>
      <c r="BF384" s="84"/>
      <c r="BG384" s="85">
        <f>(BF384*$E384*$F384*$G384*$L384*$BG$11)</f>
        <v>0</v>
      </c>
      <c r="BH384" s="84"/>
      <c r="BI384" s="84">
        <f>(BH384*$E384*$F384*$G384*$L384*$BI$11)</f>
        <v>0</v>
      </c>
      <c r="BJ384" s="84">
        <v>4</v>
      </c>
      <c r="BK384" s="84">
        <f>(BJ384*$E384*$F384*$G384*$M384*$BK$11)</f>
        <v>228435.78912</v>
      </c>
      <c r="BL384" s="84"/>
      <c r="BM384" s="84">
        <f>(BL384*$E384*$F384*$G384*$M384*$BM$11)</f>
        <v>0</v>
      </c>
      <c r="BN384" s="84"/>
      <c r="BO384" s="85">
        <f>(BN384*$E384*$F384*$G384*$M384*$BO$11)</f>
        <v>0</v>
      </c>
      <c r="BP384" s="84"/>
      <c r="BQ384" s="84">
        <f>(BP384*$E384*$F384*$G384*$M384*$BQ$11)</f>
        <v>0</v>
      </c>
      <c r="BR384" s="84"/>
      <c r="BS384" s="84">
        <f>(BR384*$E384*$F384*$G384*$M384*$BS$11)</f>
        <v>0</v>
      </c>
      <c r="BT384" s="84"/>
      <c r="BU384" s="85">
        <f>(BT384*$E384*$F384*$G384*$M384*$BU$11)</f>
        <v>0</v>
      </c>
      <c r="BV384" s="84">
        <v>1</v>
      </c>
      <c r="BW384" s="89">
        <f>(BV384*$E384*$F384*$G384*$M384*$BW$11)</f>
        <v>62300.66975999999</v>
      </c>
      <c r="BX384" s="84"/>
      <c r="BY384" s="84">
        <f>(BX384*$E384*$F384*$G384*$L384*$BY$11)</f>
        <v>0</v>
      </c>
      <c r="BZ384" s="84"/>
      <c r="CA384" s="84">
        <f>(BZ384*$E384*$F384*$G384*$L384*$CA$11)</f>
        <v>0</v>
      </c>
      <c r="CB384" s="84"/>
      <c r="CC384" s="84">
        <f>(CB384*$E384*$F384*$G384*$L384*$CC$11)</f>
        <v>0</v>
      </c>
      <c r="CD384" s="84">
        <v>5</v>
      </c>
      <c r="CE384" s="84">
        <f>(CD384*$E384*$F384*$G384*$M384*$CE$11)</f>
        <v>259586.12399999998</v>
      </c>
      <c r="CF384" s="84"/>
      <c r="CG384" s="84"/>
      <c r="CH384" s="84"/>
      <c r="CI384" s="85">
        <f>(CH384*$E384*$F384*$G384*$L384*$CI$11)</f>
        <v>0</v>
      </c>
      <c r="CJ384" s="84"/>
      <c r="CK384" s="85">
        <f>(CJ384*$E384*$F384*$G384*$L384*$CK$11)</f>
        <v>0</v>
      </c>
      <c r="CL384" s="84"/>
      <c r="CM384" s="84">
        <f>(CL384*$E384*$F384*$G384*$L384*$CM$11)</f>
        <v>0</v>
      </c>
      <c r="CN384" s="84">
        <v>3</v>
      </c>
      <c r="CO384" s="84">
        <f>(CN384*$E384*$F384*$G384*$L384*$CO$11)</f>
        <v>129793.06199999999</v>
      </c>
      <c r="CP384" s="84"/>
      <c r="CQ384" s="84">
        <f>(CP384*$E384*$F384*$G384*$L384*$CQ$11)</f>
        <v>0</v>
      </c>
      <c r="CR384" s="84">
        <v>20</v>
      </c>
      <c r="CS384" s="84">
        <f>(CR384*$E384*$F384*$G384*$M384*$CS$11)</f>
        <v>1038344.4959999999</v>
      </c>
      <c r="CT384" s="84">
        <v>15</v>
      </c>
      <c r="CU384" s="84">
        <f>(CT384*$E384*$F384*$G384*$M384*$CU$11)</f>
        <v>778758.37199999986</v>
      </c>
      <c r="CV384" s="84"/>
      <c r="CW384" s="84">
        <f>(CV384*$E384*$F384*$G384*$M384*$CW$11)</f>
        <v>0</v>
      </c>
      <c r="CX384" s="90"/>
      <c r="CY384" s="84">
        <f>(CX384*$E384*$F384*$G384*$M384*$CY$11)</f>
        <v>0</v>
      </c>
      <c r="CZ384" s="84"/>
      <c r="DA384" s="89"/>
      <c r="DB384" s="84"/>
      <c r="DC384" s="84">
        <f>(DB384*$E384*$F384*$G384*$M384*$DC$11)</f>
        <v>0</v>
      </c>
      <c r="DD384" s="91"/>
      <c r="DE384" s="84">
        <f>(DD384*$E384*$F384*$G384*$M384*$DE$11)</f>
        <v>0</v>
      </c>
      <c r="DF384" s="84">
        <v>2</v>
      </c>
      <c r="DG384" s="84">
        <f>(DF384*$E384*$F384*$G384*$M384*$DG$11)</f>
        <v>103834.44959999999</v>
      </c>
      <c r="DH384" s="84"/>
      <c r="DI384" s="84">
        <f>(DH384*$E384*$F384*$G384*$N384*$DI$11)</f>
        <v>0</v>
      </c>
      <c r="DJ384" s="84"/>
      <c r="DK384" s="92">
        <f>(DJ384*$E384*$F384*$G384*$O384*$DK$11)</f>
        <v>0</v>
      </c>
      <c r="DL384" s="89"/>
      <c r="DM384" s="89"/>
      <c r="DN384" s="85">
        <f t="shared" si="1228"/>
        <v>370</v>
      </c>
      <c r="DO384" s="85">
        <f t="shared" si="1229"/>
        <v>19150533.654560003</v>
      </c>
    </row>
    <row r="385" spans="1:119" ht="30" customHeight="1" x14ac:dyDescent="0.25">
      <c r="A385" s="73"/>
      <c r="B385" s="78">
        <v>340</v>
      </c>
      <c r="C385" s="79" t="s">
        <v>839</v>
      </c>
      <c r="D385" s="109" t="s">
        <v>840</v>
      </c>
      <c r="E385" s="74">
        <v>25969</v>
      </c>
      <c r="F385" s="81">
        <v>2.13</v>
      </c>
      <c r="G385" s="76">
        <v>1</v>
      </c>
      <c r="H385" s="77"/>
      <c r="I385" s="77"/>
      <c r="J385" s="77"/>
      <c r="K385" s="51"/>
      <c r="L385" s="82">
        <v>1.4</v>
      </c>
      <c r="M385" s="82">
        <v>1.68</v>
      </c>
      <c r="N385" s="82">
        <v>2.23</v>
      </c>
      <c r="O385" s="83">
        <v>2.57</v>
      </c>
      <c r="P385" s="84">
        <v>1</v>
      </c>
      <c r="Q385" s="84">
        <f>(P385*$E385*$F385*$G385*$L385*$Q$11)</f>
        <v>85183.513800000001</v>
      </c>
      <c r="R385" s="84">
        <v>2</v>
      </c>
      <c r="S385" s="84">
        <f>(R385*$E385*$F385*$G385*$L385*$S$11)</f>
        <v>170367.0276</v>
      </c>
      <c r="T385" s="84">
        <v>20</v>
      </c>
      <c r="U385" s="84">
        <f>(T385*$E385*$F385*$G385*$L385*$U$11)</f>
        <v>1935988.9499999997</v>
      </c>
      <c r="V385" s="84"/>
      <c r="W385" s="85">
        <f>(V385*$E385*$F385*$G385*$L385*$W$11)</f>
        <v>0</v>
      </c>
      <c r="X385" s="84"/>
      <c r="Y385" s="84">
        <f>(X385*$E385*$F385*$G385*$L385*$Y$11)</f>
        <v>0</v>
      </c>
      <c r="Z385" s="84"/>
      <c r="AA385" s="84"/>
      <c r="AB385" s="84"/>
      <c r="AC385" s="84">
        <f>(AB385*$E385*$F385*$G385*$L385*$AC$11)</f>
        <v>0</v>
      </c>
      <c r="AD385" s="84"/>
      <c r="AE385" s="84"/>
      <c r="AF385" s="84"/>
      <c r="AG385" s="84">
        <f>(AF385*$E385*$F385*$G385*$L385*$AG$11)</f>
        <v>0</v>
      </c>
      <c r="AH385" s="84"/>
      <c r="AI385" s="84"/>
      <c r="AJ385" s="86"/>
      <c r="AK385" s="84">
        <f>(AJ385*$E385*$F385*$G385*$L385*$AK$11)</f>
        <v>0</v>
      </c>
      <c r="AL385" s="84">
        <v>10</v>
      </c>
      <c r="AM385" s="85">
        <f>(AL385*$E385*$F385*$G385*$L385*$AM$11)</f>
        <v>851835.13799999992</v>
      </c>
      <c r="AN385" s="84">
        <v>24</v>
      </c>
      <c r="AO385" s="84">
        <f>(AN385*$E385*$F385*$G385*$L385*$AO$11)</f>
        <v>2044404.3312000001</v>
      </c>
      <c r="AP385" s="84">
        <v>1</v>
      </c>
      <c r="AQ385" s="84">
        <f>(AP385*$E385*$F385*$G385*$M385*$AQ$11)</f>
        <v>102220.21655999999</v>
      </c>
      <c r="AR385" s="90"/>
      <c r="AS385" s="84">
        <f>(AR385*$E385*$F385*$G385*$M385*$AS$11)</f>
        <v>0</v>
      </c>
      <c r="AT385" s="84"/>
      <c r="AU385" s="89">
        <f>(AT385*$E385*$F385*$G385*$M385*$AU$11)</f>
        <v>0</v>
      </c>
      <c r="AV385" s="84"/>
      <c r="AW385" s="84">
        <f>(AV385*$E385*$F385*$G385*$L385*$AW$11)</f>
        <v>0</v>
      </c>
      <c r="AX385" s="84"/>
      <c r="AY385" s="84">
        <f>(AX385*$E385*$F385*$G385*$L385*$AY$11)</f>
        <v>0</v>
      </c>
      <c r="AZ385" s="84"/>
      <c r="BA385" s="84">
        <f>(AZ385*$E385*$F385*$G385*$L385*$BA$11)</f>
        <v>0</v>
      </c>
      <c r="BB385" s="84"/>
      <c r="BC385" s="84">
        <f>(BB385*$E385*$F385*$G385*$L385*$BC$11)</f>
        <v>0</v>
      </c>
      <c r="BD385" s="84"/>
      <c r="BE385" s="85">
        <f>(BD385*$E385*$F385*$G385*$L385*$BE$11)</f>
        <v>0</v>
      </c>
      <c r="BF385" s="84"/>
      <c r="BG385" s="85">
        <f>(BF385*$E385*$F385*$G385*$L385*$BG$11)</f>
        <v>0</v>
      </c>
      <c r="BH385" s="84"/>
      <c r="BI385" s="84">
        <f>(BH385*$E385*$F385*$G385*$L385*$BI$11)</f>
        <v>0</v>
      </c>
      <c r="BJ385" s="84"/>
      <c r="BK385" s="84">
        <f>(BJ385*$E385*$F385*$G385*$M385*$BK$11)</f>
        <v>0</v>
      </c>
      <c r="BL385" s="84"/>
      <c r="BM385" s="84">
        <f>(BL385*$E385*$F385*$G385*$M385*$BM$11)</f>
        <v>0</v>
      </c>
      <c r="BN385" s="84"/>
      <c r="BO385" s="85">
        <f>(BN385*$E385*$F385*$G385*$M385*$BO$11)</f>
        <v>0</v>
      </c>
      <c r="BP385" s="84"/>
      <c r="BQ385" s="84">
        <f>(BP385*$E385*$F385*$G385*$M385*$BQ$11)</f>
        <v>0</v>
      </c>
      <c r="BR385" s="84"/>
      <c r="BS385" s="84">
        <f>(BR385*$E385*$F385*$G385*$M385*$BS$11)</f>
        <v>0</v>
      </c>
      <c r="BT385" s="84">
        <v>1</v>
      </c>
      <c r="BU385" s="85">
        <f>(BT385*$E385*$F385*$G385*$M385*$BU$11)</f>
        <v>111512.96351999998</v>
      </c>
      <c r="BV385" s="84"/>
      <c r="BW385" s="89">
        <f>(BV385*$E385*$F385*$G385*$M385*$BW$11)</f>
        <v>0</v>
      </c>
      <c r="BX385" s="84"/>
      <c r="BY385" s="84">
        <f>(BX385*$E385*$F385*$G385*$L385*$BY$11)</f>
        <v>0</v>
      </c>
      <c r="BZ385" s="84"/>
      <c r="CA385" s="84">
        <f>(BZ385*$E385*$F385*$G385*$L385*$CA$11)</f>
        <v>0</v>
      </c>
      <c r="CB385" s="84"/>
      <c r="CC385" s="84">
        <f>(CB385*$E385*$F385*$G385*$L385*$CC$11)</f>
        <v>0</v>
      </c>
      <c r="CD385" s="84">
        <v>1</v>
      </c>
      <c r="CE385" s="84">
        <f>(CD385*$E385*$F385*$G385*$M385*$CE$11)</f>
        <v>92927.469599999982</v>
      </c>
      <c r="CF385" s="84"/>
      <c r="CG385" s="84"/>
      <c r="CH385" s="84"/>
      <c r="CI385" s="85">
        <f>(CH385*$E385*$F385*$G385*$L385*$CI$11)</f>
        <v>0</v>
      </c>
      <c r="CJ385" s="84"/>
      <c r="CK385" s="85">
        <f>(CJ385*$E385*$F385*$G385*$L385*$CK$11)</f>
        <v>0</v>
      </c>
      <c r="CL385" s="84"/>
      <c r="CM385" s="84">
        <f>(CL385*$E385*$F385*$G385*$L385*$CM$11)</f>
        <v>0</v>
      </c>
      <c r="CN385" s="84">
        <v>1</v>
      </c>
      <c r="CO385" s="84">
        <f>(CN385*$E385*$F385*$G385*$L385*$CO$11)</f>
        <v>77439.55799999999</v>
      </c>
      <c r="CP385" s="84"/>
      <c r="CQ385" s="84">
        <f>(CP385*$E385*$F385*$G385*$L385*$CQ$11)</f>
        <v>0</v>
      </c>
      <c r="CR385" s="84"/>
      <c r="CS385" s="84">
        <f>(CR385*$E385*$F385*$G385*$M385*$CS$11)</f>
        <v>0</v>
      </c>
      <c r="CT385" s="84"/>
      <c r="CU385" s="84">
        <f>(CT385*$E385*$F385*$G385*$M385*$CU$11)</f>
        <v>0</v>
      </c>
      <c r="CV385" s="84"/>
      <c r="CW385" s="84">
        <f>(CV385*$E385*$F385*$G385*$M385*$CW$11)</f>
        <v>0</v>
      </c>
      <c r="CX385" s="90"/>
      <c r="CY385" s="84">
        <f>(CX385*$E385*$F385*$G385*$M385*$CY$11)</f>
        <v>0</v>
      </c>
      <c r="CZ385" s="84"/>
      <c r="DA385" s="89"/>
      <c r="DB385" s="84"/>
      <c r="DC385" s="84">
        <f>(DB385*$E385*$F385*$G385*$M385*$DC$11)</f>
        <v>0</v>
      </c>
      <c r="DD385" s="91"/>
      <c r="DE385" s="84">
        <f>(DD385*$E385*$F385*$G385*$M385*$DE$11)</f>
        <v>0</v>
      </c>
      <c r="DF385" s="84"/>
      <c r="DG385" s="84">
        <f>(DF385*$E385*$F385*$G385*$M385*$DG$11)</f>
        <v>0</v>
      </c>
      <c r="DH385" s="84"/>
      <c r="DI385" s="84">
        <f>(DH385*$E385*$F385*$G385*$N385*$DI$11)</f>
        <v>0</v>
      </c>
      <c r="DJ385" s="84"/>
      <c r="DK385" s="92">
        <f>(DJ385*$E385*$F385*$G385*$O385*$DK$11)</f>
        <v>0</v>
      </c>
      <c r="DL385" s="89"/>
      <c r="DM385" s="89"/>
      <c r="DN385" s="85">
        <f t="shared" si="1228"/>
        <v>61</v>
      </c>
      <c r="DO385" s="85">
        <f t="shared" si="1229"/>
        <v>5471879.1682799999</v>
      </c>
    </row>
    <row r="386" spans="1:119" ht="15.75" customHeight="1" x14ac:dyDescent="0.25">
      <c r="A386" s="196">
        <v>33</v>
      </c>
      <c r="B386" s="211"/>
      <c r="C386" s="212"/>
      <c r="D386" s="214" t="s">
        <v>841</v>
      </c>
      <c r="E386" s="200">
        <v>25969</v>
      </c>
      <c r="F386" s="213">
        <v>1.95</v>
      </c>
      <c r="G386" s="207"/>
      <c r="H386" s="77"/>
      <c r="I386" s="77"/>
      <c r="J386" s="77"/>
      <c r="K386" s="208"/>
      <c r="L386" s="209">
        <v>1.4</v>
      </c>
      <c r="M386" s="209">
        <v>1.68</v>
      </c>
      <c r="N386" s="209">
        <v>2.23</v>
      </c>
      <c r="O386" s="210">
        <v>2.57</v>
      </c>
      <c r="P386" s="206">
        <f t="shared" ref="P386:CA386" si="1275">SUM(P387:P394)</f>
        <v>8</v>
      </c>
      <c r="Q386" s="206">
        <f t="shared" si="1275"/>
        <v>664071.47729999991</v>
      </c>
      <c r="R386" s="206">
        <f t="shared" si="1275"/>
        <v>305</v>
      </c>
      <c r="S386" s="206">
        <f t="shared" si="1275"/>
        <v>33280958.888100002</v>
      </c>
      <c r="T386" s="206">
        <f t="shared" si="1275"/>
        <v>0</v>
      </c>
      <c r="U386" s="206">
        <f t="shared" si="1275"/>
        <v>0</v>
      </c>
      <c r="V386" s="206">
        <f t="shared" si="1275"/>
        <v>0</v>
      </c>
      <c r="W386" s="206">
        <f t="shared" si="1275"/>
        <v>0</v>
      </c>
      <c r="X386" s="206">
        <f t="shared" si="1275"/>
        <v>0</v>
      </c>
      <c r="Y386" s="206">
        <f t="shared" si="1275"/>
        <v>0</v>
      </c>
      <c r="Z386" s="206">
        <f t="shared" si="1275"/>
        <v>0</v>
      </c>
      <c r="AA386" s="206">
        <f t="shared" si="1275"/>
        <v>0</v>
      </c>
      <c r="AB386" s="206">
        <f t="shared" si="1275"/>
        <v>0</v>
      </c>
      <c r="AC386" s="206">
        <f t="shared" si="1275"/>
        <v>0</v>
      </c>
      <c r="AD386" s="206">
        <f t="shared" si="1275"/>
        <v>0</v>
      </c>
      <c r="AE386" s="206">
        <f t="shared" si="1275"/>
        <v>0</v>
      </c>
      <c r="AF386" s="206">
        <f t="shared" si="1275"/>
        <v>5</v>
      </c>
      <c r="AG386" s="206">
        <f t="shared" si="1275"/>
        <v>407801.07522</v>
      </c>
      <c r="AH386" s="206">
        <f t="shared" si="1275"/>
        <v>0</v>
      </c>
      <c r="AI386" s="206">
        <f t="shared" si="1275"/>
        <v>0</v>
      </c>
      <c r="AJ386" s="206">
        <f t="shared" si="1275"/>
        <v>1</v>
      </c>
      <c r="AK386" s="206">
        <f t="shared" si="1275"/>
        <v>46790.944199999998</v>
      </c>
      <c r="AL386" s="206">
        <f t="shared" si="1275"/>
        <v>13</v>
      </c>
      <c r="AM386" s="206">
        <f t="shared" si="1275"/>
        <v>1517146.3753599999</v>
      </c>
      <c r="AN386" s="206">
        <f t="shared" si="1275"/>
        <v>26</v>
      </c>
      <c r="AO386" s="206">
        <f t="shared" si="1275"/>
        <v>2491437.8134800005</v>
      </c>
      <c r="AP386" s="206">
        <f t="shared" si="1275"/>
        <v>37</v>
      </c>
      <c r="AQ386" s="206">
        <f t="shared" si="1275"/>
        <v>2482799.48532</v>
      </c>
      <c r="AR386" s="206">
        <f t="shared" si="1275"/>
        <v>0</v>
      </c>
      <c r="AS386" s="206">
        <f t="shared" si="1275"/>
        <v>0</v>
      </c>
      <c r="AT386" s="206">
        <f t="shared" si="1275"/>
        <v>0</v>
      </c>
      <c r="AU386" s="206">
        <f t="shared" si="1275"/>
        <v>0</v>
      </c>
      <c r="AV386" s="206">
        <f t="shared" si="1275"/>
        <v>0</v>
      </c>
      <c r="AW386" s="206">
        <f t="shared" si="1275"/>
        <v>0</v>
      </c>
      <c r="AX386" s="206">
        <f t="shared" si="1275"/>
        <v>0</v>
      </c>
      <c r="AY386" s="206">
        <f t="shared" si="1275"/>
        <v>0</v>
      </c>
      <c r="AZ386" s="206">
        <f t="shared" si="1275"/>
        <v>0</v>
      </c>
      <c r="BA386" s="206">
        <f t="shared" si="1275"/>
        <v>0</v>
      </c>
      <c r="BB386" s="206">
        <f t="shared" si="1275"/>
        <v>0</v>
      </c>
      <c r="BC386" s="206">
        <f t="shared" si="1275"/>
        <v>0</v>
      </c>
      <c r="BD386" s="206">
        <f t="shared" si="1275"/>
        <v>0</v>
      </c>
      <c r="BE386" s="206">
        <f t="shared" si="1275"/>
        <v>0</v>
      </c>
      <c r="BF386" s="206">
        <f t="shared" si="1275"/>
        <v>0</v>
      </c>
      <c r="BG386" s="206">
        <f t="shared" si="1275"/>
        <v>0</v>
      </c>
      <c r="BH386" s="206">
        <f t="shared" si="1275"/>
        <v>32</v>
      </c>
      <c r="BI386" s="206">
        <f t="shared" si="1275"/>
        <v>2888037.4202399994</v>
      </c>
      <c r="BJ386" s="206">
        <f t="shared" si="1275"/>
        <v>86</v>
      </c>
      <c r="BK386" s="206">
        <f t="shared" si="1275"/>
        <v>9221223.3479520008</v>
      </c>
      <c r="BL386" s="206">
        <f t="shared" si="1275"/>
        <v>0</v>
      </c>
      <c r="BM386" s="206">
        <f t="shared" si="1275"/>
        <v>0</v>
      </c>
      <c r="BN386" s="206">
        <f t="shared" si="1275"/>
        <v>0</v>
      </c>
      <c r="BO386" s="206">
        <f t="shared" si="1275"/>
        <v>0</v>
      </c>
      <c r="BP386" s="206">
        <f t="shared" si="1275"/>
        <v>20</v>
      </c>
      <c r="BQ386" s="206">
        <f t="shared" si="1275"/>
        <v>1333269.2352</v>
      </c>
      <c r="BR386" s="206">
        <f t="shared" si="1275"/>
        <v>2</v>
      </c>
      <c r="BS386" s="206">
        <f t="shared" si="1275"/>
        <v>95021.609759999992</v>
      </c>
      <c r="BT386" s="206">
        <f t="shared" si="1275"/>
        <v>14</v>
      </c>
      <c r="BU386" s="206">
        <f t="shared" si="1275"/>
        <v>1348416.8490240001</v>
      </c>
      <c r="BV386" s="206">
        <f t="shared" si="1275"/>
        <v>9</v>
      </c>
      <c r="BW386" s="206">
        <f t="shared" si="1275"/>
        <v>2142776.5652159997</v>
      </c>
      <c r="BX386" s="206">
        <f t="shared" si="1275"/>
        <v>0</v>
      </c>
      <c r="BY386" s="206">
        <f t="shared" si="1275"/>
        <v>0</v>
      </c>
      <c r="BZ386" s="206">
        <f t="shared" si="1275"/>
        <v>0</v>
      </c>
      <c r="CA386" s="206">
        <f t="shared" si="1275"/>
        <v>0</v>
      </c>
      <c r="CB386" s="206">
        <f t="shared" ref="CB386:DM386" si="1276">SUM(CB387:CB394)</f>
        <v>0</v>
      </c>
      <c r="CC386" s="206">
        <f t="shared" si="1276"/>
        <v>0</v>
      </c>
      <c r="CD386" s="206">
        <f t="shared" si="1276"/>
        <v>17</v>
      </c>
      <c r="CE386" s="206">
        <f t="shared" si="1276"/>
        <v>1509046.12488</v>
      </c>
      <c r="CF386" s="206">
        <f t="shared" si="1276"/>
        <v>0</v>
      </c>
      <c r="CG386" s="206">
        <f t="shared" si="1276"/>
        <v>0</v>
      </c>
      <c r="CH386" s="206">
        <f t="shared" si="1276"/>
        <v>0</v>
      </c>
      <c r="CI386" s="206">
        <f t="shared" si="1276"/>
        <v>0</v>
      </c>
      <c r="CJ386" s="206">
        <f t="shared" si="1276"/>
        <v>15</v>
      </c>
      <c r="CK386" s="206">
        <f t="shared" si="1276"/>
        <v>1142615.2248000002</v>
      </c>
      <c r="CL386" s="206">
        <f t="shared" si="1276"/>
        <v>28</v>
      </c>
      <c r="CM386" s="206">
        <f t="shared" si="1276"/>
        <v>1732391.9899999998</v>
      </c>
      <c r="CN386" s="206">
        <f t="shared" si="1276"/>
        <v>60</v>
      </c>
      <c r="CO386" s="206">
        <f t="shared" si="1276"/>
        <v>4472261.7226000009</v>
      </c>
      <c r="CP386" s="206">
        <f t="shared" si="1276"/>
        <v>47</v>
      </c>
      <c r="CQ386" s="206">
        <f t="shared" si="1276"/>
        <v>3563964.7847999996</v>
      </c>
      <c r="CR386" s="206">
        <f t="shared" si="1276"/>
        <v>49</v>
      </c>
      <c r="CS386" s="206">
        <f t="shared" si="1276"/>
        <v>5162404.5177600002</v>
      </c>
      <c r="CT386" s="206">
        <f t="shared" si="1276"/>
        <v>40</v>
      </c>
      <c r="CU386" s="206">
        <f t="shared" si="1276"/>
        <v>4868614.1044800002</v>
      </c>
      <c r="CV386" s="206">
        <f t="shared" si="1276"/>
        <v>0</v>
      </c>
      <c r="CW386" s="206">
        <f t="shared" si="1276"/>
        <v>0</v>
      </c>
      <c r="CX386" s="206">
        <f t="shared" si="1276"/>
        <v>5</v>
      </c>
      <c r="CY386" s="206">
        <f t="shared" si="1276"/>
        <v>816714.66240000003</v>
      </c>
      <c r="CZ386" s="206">
        <f t="shared" si="1276"/>
        <v>0</v>
      </c>
      <c r="DA386" s="206">
        <f t="shared" si="1276"/>
        <v>0</v>
      </c>
      <c r="DB386" s="206">
        <f t="shared" si="1276"/>
        <v>0</v>
      </c>
      <c r="DC386" s="206">
        <f t="shared" si="1276"/>
        <v>0</v>
      </c>
      <c r="DD386" s="206">
        <f t="shared" si="1276"/>
        <v>2</v>
      </c>
      <c r="DE386" s="206">
        <f t="shared" si="1276"/>
        <v>132497.99304</v>
      </c>
      <c r="DF386" s="206">
        <f t="shared" si="1276"/>
        <v>19</v>
      </c>
      <c r="DG386" s="206">
        <f t="shared" si="1276"/>
        <v>2374929.4531200002</v>
      </c>
      <c r="DH386" s="206">
        <f t="shared" si="1276"/>
        <v>2</v>
      </c>
      <c r="DI386" s="206">
        <f t="shared" si="1276"/>
        <v>137827.87059999999</v>
      </c>
      <c r="DJ386" s="206">
        <f t="shared" si="1276"/>
        <v>11</v>
      </c>
      <c r="DK386" s="206">
        <f t="shared" si="1276"/>
        <v>1435517.7579699999</v>
      </c>
      <c r="DL386" s="206">
        <f t="shared" si="1276"/>
        <v>0</v>
      </c>
      <c r="DM386" s="206">
        <f t="shared" si="1276"/>
        <v>0</v>
      </c>
      <c r="DN386" s="206">
        <f>SUM(DN387:DN394)</f>
        <v>853</v>
      </c>
      <c r="DO386" s="206">
        <f t="shared" ref="DO386" si="1277">SUM(DO387:DO394)</f>
        <v>85268537.292821988</v>
      </c>
    </row>
    <row r="387" spans="1:119" ht="15.75" customHeight="1" x14ac:dyDescent="0.25">
      <c r="A387" s="73"/>
      <c r="B387" s="78">
        <v>341</v>
      </c>
      <c r="C387" s="79" t="s">
        <v>842</v>
      </c>
      <c r="D387" s="109" t="s">
        <v>843</v>
      </c>
      <c r="E387" s="74">
        <v>25969</v>
      </c>
      <c r="F387" s="81">
        <v>1.17</v>
      </c>
      <c r="G387" s="76">
        <v>1</v>
      </c>
      <c r="H387" s="77"/>
      <c r="I387" s="77"/>
      <c r="J387" s="77"/>
      <c r="K387" s="51"/>
      <c r="L387" s="82">
        <v>1.4</v>
      </c>
      <c r="M387" s="82">
        <v>1.68</v>
      </c>
      <c r="N387" s="82">
        <v>2.23</v>
      </c>
      <c r="O387" s="83">
        <v>2.57</v>
      </c>
      <c r="P387" s="84">
        <v>3</v>
      </c>
      <c r="Q387" s="84">
        <f t="shared" ref="Q387:Q394" si="1278">(P387*$E387*$F387*$G387*$L387*$Q$11)</f>
        <v>140372.83259999997</v>
      </c>
      <c r="R387" s="84">
        <v>10</v>
      </c>
      <c r="S387" s="84">
        <f t="shared" ref="S387:S394" si="1279">(R387*$E387*$F387*$G387*$L387*$S$11)</f>
        <v>467909.44199999998</v>
      </c>
      <c r="T387" s="84"/>
      <c r="U387" s="84">
        <f t="shared" ref="U387:U394" si="1280">(T387*$E387*$F387*$G387*$L387*$U$11)</f>
        <v>0</v>
      </c>
      <c r="V387" s="84"/>
      <c r="W387" s="85">
        <f t="shared" ref="W387:W394" si="1281">(V387*$E387*$F387*$G387*$L387*$W$11)</f>
        <v>0</v>
      </c>
      <c r="X387" s="84"/>
      <c r="Y387" s="84">
        <f t="shared" ref="Y387:Y394" si="1282">(X387*$E387*$F387*$G387*$L387*$Y$11)</f>
        <v>0</v>
      </c>
      <c r="Z387" s="84"/>
      <c r="AA387" s="84"/>
      <c r="AB387" s="84"/>
      <c r="AC387" s="84">
        <f t="shared" ref="AC387:AC394" si="1283">(AB387*$E387*$F387*$G387*$L387*$AC$11)</f>
        <v>0</v>
      </c>
      <c r="AD387" s="84"/>
      <c r="AE387" s="84"/>
      <c r="AF387" s="84">
        <v>2</v>
      </c>
      <c r="AG387" s="84">
        <f t="shared" ref="AG387:AG394" si="1284">(AF387*$E387*$F387*$G387*$L387*$AG$11)</f>
        <v>93581.888399999996</v>
      </c>
      <c r="AH387" s="84"/>
      <c r="AI387" s="84"/>
      <c r="AJ387" s="104">
        <v>1</v>
      </c>
      <c r="AK387" s="84">
        <f t="shared" ref="AK387:AK394" si="1285">(AJ387*$E387*$F387*$G387*$L387*$AK$11)</f>
        <v>46790.944199999998</v>
      </c>
      <c r="AL387" s="84">
        <v>3</v>
      </c>
      <c r="AM387" s="85">
        <f t="shared" ref="AM387:AM394" si="1286">(AL387*$E387*$F387*$G387*$L387*$AM$11)</f>
        <v>140372.83259999997</v>
      </c>
      <c r="AN387" s="84">
        <v>4</v>
      </c>
      <c r="AO387" s="84">
        <f t="shared" ref="AO387:AO394" si="1287">(AN387*$E387*$F387*$G387*$L387*$AO$11)</f>
        <v>187163.77679999999</v>
      </c>
      <c r="AP387" s="84">
        <v>2</v>
      </c>
      <c r="AQ387" s="84">
        <f t="shared" ref="AQ387:AQ394" si="1288">(AP387*$E387*$F387*$G387*$M387*$AQ$11)</f>
        <v>112298.26608</v>
      </c>
      <c r="AR387" s="90"/>
      <c r="AS387" s="84">
        <f t="shared" ref="AS387:AS394" si="1289">(AR387*$E387*$F387*$G387*$M387*$AS$11)</f>
        <v>0</v>
      </c>
      <c r="AT387" s="84"/>
      <c r="AU387" s="89">
        <f t="shared" ref="AU387:AU394" si="1290">(AT387*$E387*$F387*$G387*$M387*$AU$11)</f>
        <v>0</v>
      </c>
      <c r="AV387" s="84"/>
      <c r="AW387" s="84">
        <f t="shared" ref="AW387:AW394" si="1291">(AV387*$E387*$F387*$G387*$L387*$AW$11)</f>
        <v>0</v>
      </c>
      <c r="AX387" s="84"/>
      <c r="AY387" s="84">
        <f t="shared" ref="AY387:AY394" si="1292">(AX387*$E387*$F387*$G387*$L387*$AY$11)</f>
        <v>0</v>
      </c>
      <c r="AZ387" s="84"/>
      <c r="BA387" s="84">
        <f t="shared" ref="BA387:BA394" si="1293">(AZ387*$E387*$F387*$G387*$L387*$BA$11)</f>
        <v>0</v>
      </c>
      <c r="BB387" s="84"/>
      <c r="BC387" s="84">
        <f t="shared" ref="BC387:BC394" si="1294">(BB387*$E387*$F387*$G387*$L387*$BC$11)</f>
        <v>0</v>
      </c>
      <c r="BD387" s="84"/>
      <c r="BE387" s="85">
        <f t="shared" ref="BE387:BE394" si="1295">(BD387*$E387*$F387*$G387*$L387*$BE$11)</f>
        <v>0</v>
      </c>
      <c r="BF387" s="84"/>
      <c r="BG387" s="85">
        <f t="shared" ref="BG387:BG394" si="1296">(BF387*$E387*$F387*$G387*$L387*$BG$11)</f>
        <v>0</v>
      </c>
      <c r="BH387" s="84">
        <v>5</v>
      </c>
      <c r="BI387" s="84">
        <f t="shared" ref="BI387:BI394" si="1297">(BH387*$E387*$F387*$G387*$L387*$BI$11)</f>
        <v>255223.33199999997</v>
      </c>
      <c r="BJ387" s="84">
        <v>2</v>
      </c>
      <c r="BK387" s="84">
        <f t="shared" ref="BK387:BK394" si="1298">(BJ387*$E387*$F387*$G387*$M387*$BK$11)</f>
        <v>112298.26608</v>
      </c>
      <c r="BL387" s="84"/>
      <c r="BM387" s="84">
        <f t="shared" ref="BM387:BM394" si="1299">(BL387*$E387*$F387*$G387*$M387*$BM$11)</f>
        <v>0</v>
      </c>
      <c r="BN387" s="84"/>
      <c r="BO387" s="85">
        <f t="shared" ref="BO387:BO394" si="1300">(BN387*$E387*$F387*$G387*$M387*$BO$11)</f>
        <v>0</v>
      </c>
      <c r="BP387" s="84">
        <v>4</v>
      </c>
      <c r="BQ387" s="84">
        <f t="shared" ref="BQ387:BQ394" si="1301">(BP387*$E387*$F387*$G387*$M387*$BQ$11)</f>
        <v>204178.66559999998</v>
      </c>
      <c r="BR387" s="84"/>
      <c r="BS387" s="84">
        <f t="shared" ref="BS387:BS394" si="1302">(BR387*$E387*$F387*$G387*$M387*$BS$11)</f>
        <v>0</v>
      </c>
      <c r="BT387" s="84">
        <v>2</v>
      </c>
      <c r="BU387" s="85">
        <f t="shared" ref="BU387:BU394" si="1303">(BT387*$E387*$F387*$G387*$M387*$BU$11)</f>
        <v>122507.19935999998</v>
      </c>
      <c r="BV387" s="84">
        <v>1</v>
      </c>
      <c r="BW387" s="89">
        <f t="shared" ref="BW387:BW394" si="1304">(BV387*$E387*$F387*$G387*$M387*$BW$11)</f>
        <v>61253.599679999992</v>
      </c>
      <c r="BX387" s="84"/>
      <c r="BY387" s="84">
        <f t="shared" ref="BY387:BY394" si="1305">(BX387*$E387*$F387*$G387*$L387*$BY$11)</f>
        <v>0</v>
      </c>
      <c r="BZ387" s="84"/>
      <c r="CA387" s="84">
        <f t="shared" ref="CA387:CA394" si="1306">(BZ387*$E387*$F387*$G387*$L387*$CA$11)</f>
        <v>0</v>
      </c>
      <c r="CB387" s="84"/>
      <c r="CC387" s="84">
        <f t="shared" ref="CC387:CC394" si="1307">(CB387*$E387*$F387*$G387*$L387*$CC$11)</f>
        <v>0</v>
      </c>
      <c r="CD387" s="84">
        <v>4</v>
      </c>
      <c r="CE387" s="84">
        <f t="shared" ref="CE387:CE394" si="1308">(CD387*$E387*$F387*$G387*$M387*$CE$11)</f>
        <v>204178.66559999998</v>
      </c>
      <c r="CF387" s="84"/>
      <c r="CG387" s="84"/>
      <c r="CH387" s="84"/>
      <c r="CI387" s="85">
        <f t="shared" ref="CI387:CI394" si="1309">(CH387*$E387*$F387*$G387*$L387*$CI$11)</f>
        <v>0</v>
      </c>
      <c r="CJ387" s="84"/>
      <c r="CK387" s="85">
        <f t="shared" ref="CK387:CK394" si="1310">(CJ387*$E387*$F387*$G387*$L387*$CK$11)</f>
        <v>0</v>
      </c>
      <c r="CL387" s="84">
        <v>8</v>
      </c>
      <c r="CM387" s="84">
        <f t="shared" ref="CM387:CM394" si="1311">(CL387*$E387*$F387*$G387*$L387*$CM$11)</f>
        <v>340297.77599999995</v>
      </c>
      <c r="CN387" s="84">
        <v>9</v>
      </c>
      <c r="CO387" s="84">
        <f t="shared" ref="CO387:CO394" si="1312">(CN387*$E387*$F387*$G387*$L387*$CO$11)</f>
        <v>382834.99799999996</v>
      </c>
      <c r="CP387" s="84">
        <v>2</v>
      </c>
      <c r="CQ387" s="84">
        <f t="shared" ref="CQ387:CQ394" si="1313">(CP387*$E387*$F387*$G387*$L387*$CQ$11)</f>
        <v>85074.443999999989</v>
      </c>
      <c r="CR387" s="84"/>
      <c r="CS387" s="84">
        <f t="shared" ref="CS387:CS394" si="1314">(CR387*$E387*$F387*$G387*$M387*$CS$11)</f>
        <v>0</v>
      </c>
      <c r="CT387" s="84">
        <v>10</v>
      </c>
      <c r="CU387" s="84">
        <f t="shared" ref="CU387:CU394" si="1315">(CT387*$E387*$F387*$G387*$M387*$CU$11)</f>
        <v>510446.66399999999</v>
      </c>
      <c r="CV387" s="84"/>
      <c r="CW387" s="84">
        <f t="shared" ref="CW387:CW394" si="1316">(CV387*$E387*$F387*$G387*$M387*$CW$11)</f>
        <v>0</v>
      </c>
      <c r="CX387" s="90"/>
      <c r="CY387" s="84">
        <f t="shared" ref="CY387:CY394" si="1317">(CX387*$E387*$F387*$G387*$M387*$CY$11)</f>
        <v>0</v>
      </c>
      <c r="CZ387" s="84"/>
      <c r="DA387" s="89"/>
      <c r="DB387" s="84"/>
      <c r="DC387" s="84">
        <f t="shared" ref="DC387:DC394" si="1318">(DB387*$E387*$F387*$G387*$M387*$DC$11)</f>
        <v>0</v>
      </c>
      <c r="DD387" s="91"/>
      <c r="DE387" s="84">
        <f t="shared" ref="DE387:DE394" si="1319">(DD387*$E387*$F387*$G387*$M387*$DE$11)</f>
        <v>0</v>
      </c>
      <c r="DF387" s="84">
        <v>1</v>
      </c>
      <c r="DG387" s="84">
        <f t="shared" ref="DG387:DG394" si="1320">(DF387*$E387*$F387*$G387*$M387*$DG$11)</f>
        <v>51044.666399999995</v>
      </c>
      <c r="DH387" s="84">
        <v>1</v>
      </c>
      <c r="DI387" s="84">
        <f t="shared" ref="DI387:DI394" si="1321">(DH387*$E387*$F387*$G387*$N387*$DI$11)</f>
        <v>67755.717900000003</v>
      </c>
      <c r="DJ387" s="84">
        <v>2</v>
      </c>
      <c r="DK387" s="92">
        <f t="shared" ref="DK387:DK394" si="1322">(DJ387*$E387*$F387*$G387*$O387*$DK$11)</f>
        <v>156172.37219999998</v>
      </c>
      <c r="DL387" s="89"/>
      <c r="DM387" s="89"/>
      <c r="DN387" s="85">
        <f t="shared" ref="DN387:DO394" si="1323">SUM(P387,R387,T387,V387,X387,Z387,AB387,AD387,AF387,AH387,AJ387,AL387,AR387,AV387,AX387,CB387,AN387,BB387,BD387,BF387,CP387,BH387,BJ387,AP387,BN387,AT387,CR387,BP387,CT387,BR387,BT387,BV387,CD387,BX387,BZ387,CF387,CH387,CJ387,CL387,CN387,CV387,CX387,BL387,AZ387,CZ387,DB387,DD387,DF387,DH387,DJ387,DL387)</f>
        <v>76</v>
      </c>
      <c r="DO387" s="85">
        <f t="shared" si="1323"/>
        <v>3741756.3495</v>
      </c>
    </row>
    <row r="388" spans="1:119" ht="15.75" customHeight="1" x14ac:dyDescent="0.25">
      <c r="A388" s="73"/>
      <c r="B388" s="78">
        <v>342</v>
      </c>
      <c r="C388" s="79" t="s">
        <v>844</v>
      </c>
      <c r="D388" s="109" t="s">
        <v>845</v>
      </c>
      <c r="E388" s="74">
        <v>25969</v>
      </c>
      <c r="F388" s="81">
        <v>2.91</v>
      </c>
      <c r="G388" s="141">
        <v>0.9</v>
      </c>
      <c r="H388" s="140"/>
      <c r="I388" s="140"/>
      <c r="J388" s="140"/>
      <c r="K388" s="51"/>
      <c r="L388" s="82">
        <v>1.4</v>
      </c>
      <c r="M388" s="82">
        <v>1.68</v>
      </c>
      <c r="N388" s="82">
        <v>2.23</v>
      </c>
      <c r="O388" s="83">
        <v>2.57</v>
      </c>
      <c r="P388" s="84">
        <v>5</v>
      </c>
      <c r="Q388" s="84">
        <f t="shared" si="1278"/>
        <v>523698.6447</v>
      </c>
      <c r="R388" s="84">
        <v>35</v>
      </c>
      <c r="S388" s="84">
        <f t="shared" si="1279"/>
        <v>3665890.5129</v>
      </c>
      <c r="T388" s="84"/>
      <c r="U388" s="84">
        <f t="shared" si="1280"/>
        <v>0</v>
      </c>
      <c r="V388" s="84"/>
      <c r="W388" s="85">
        <f t="shared" si="1281"/>
        <v>0</v>
      </c>
      <c r="X388" s="84"/>
      <c r="Y388" s="84">
        <f t="shared" si="1282"/>
        <v>0</v>
      </c>
      <c r="Z388" s="84"/>
      <c r="AA388" s="84"/>
      <c r="AB388" s="84"/>
      <c r="AC388" s="84">
        <f t="shared" si="1283"/>
        <v>0</v>
      </c>
      <c r="AD388" s="84"/>
      <c r="AE388" s="84"/>
      <c r="AF388" s="84">
        <v>3</v>
      </c>
      <c r="AG388" s="84">
        <f t="shared" si="1284"/>
        <v>314219.18682</v>
      </c>
      <c r="AH388" s="84"/>
      <c r="AI388" s="84"/>
      <c r="AJ388" s="86"/>
      <c r="AK388" s="84">
        <f t="shared" si="1285"/>
        <v>0</v>
      </c>
      <c r="AL388" s="84">
        <v>6</v>
      </c>
      <c r="AM388" s="85">
        <f t="shared" si="1286"/>
        <v>628438.37364000001</v>
      </c>
      <c r="AN388" s="84">
        <v>22</v>
      </c>
      <c r="AO388" s="84">
        <f t="shared" si="1287"/>
        <v>2304274.0366800004</v>
      </c>
      <c r="AP388" s="84">
        <v>5</v>
      </c>
      <c r="AQ388" s="84">
        <f t="shared" si="1288"/>
        <v>628438.37364000001</v>
      </c>
      <c r="AR388" s="90"/>
      <c r="AS388" s="84">
        <f t="shared" si="1289"/>
        <v>0</v>
      </c>
      <c r="AT388" s="84"/>
      <c r="AU388" s="89">
        <f t="shared" si="1290"/>
        <v>0</v>
      </c>
      <c r="AV388" s="84"/>
      <c r="AW388" s="84">
        <f t="shared" si="1291"/>
        <v>0</v>
      </c>
      <c r="AX388" s="84"/>
      <c r="AY388" s="84">
        <f t="shared" si="1292"/>
        <v>0</v>
      </c>
      <c r="AZ388" s="84"/>
      <c r="BA388" s="84">
        <f t="shared" si="1293"/>
        <v>0</v>
      </c>
      <c r="BB388" s="84"/>
      <c r="BC388" s="84">
        <f t="shared" si="1294"/>
        <v>0</v>
      </c>
      <c r="BD388" s="84"/>
      <c r="BE388" s="85">
        <f t="shared" si="1295"/>
        <v>0</v>
      </c>
      <c r="BF388" s="84"/>
      <c r="BG388" s="85">
        <f t="shared" si="1296"/>
        <v>0</v>
      </c>
      <c r="BH388" s="84">
        <v>14</v>
      </c>
      <c r="BI388" s="84">
        <f t="shared" si="1297"/>
        <v>1599661.3147199999</v>
      </c>
      <c r="BJ388" s="84">
        <v>31</v>
      </c>
      <c r="BK388" s="84">
        <f t="shared" si="1298"/>
        <v>3896317.9165680003</v>
      </c>
      <c r="BL388" s="84"/>
      <c r="BM388" s="84">
        <f t="shared" si="1299"/>
        <v>0</v>
      </c>
      <c r="BN388" s="84"/>
      <c r="BO388" s="85">
        <f t="shared" si="1300"/>
        <v>0</v>
      </c>
      <c r="BP388" s="84">
        <v>2</v>
      </c>
      <c r="BQ388" s="84">
        <f t="shared" si="1301"/>
        <v>228523.04496000006</v>
      </c>
      <c r="BR388" s="84"/>
      <c r="BS388" s="84">
        <f t="shared" si="1302"/>
        <v>0</v>
      </c>
      <c r="BT388" s="84">
        <v>5</v>
      </c>
      <c r="BU388" s="85">
        <f t="shared" si="1303"/>
        <v>685569.13487999991</v>
      </c>
      <c r="BV388" s="84">
        <v>5</v>
      </c>
      <c r="BW388" s="89">
        <f t="shared" si="1304"/>
        <v>685569.13487999991</v>
      </c>
      <c r="BX388" s="84"/>
      <c r="BY388" s="84">
        <f t="shared" si="1305"/>
        <v>0</v>
      </c>
      <c r="BZ388" s="84"/>
      <c r="CA388" s="84">
        <f t="shared" si="1306"/>
        <v>0</v>
      </c>
      <c r="CB388" s="84"/>
      <c r="CC388" s="84">
        <f t="shared" si="1307"/>
        <v>0</v>
      </c>
      <c r="CD388" s="84">
        <v>5</v>
      </c>
      <c r="CE388" s="84">
        <f t="shared" si="1308"/>
        <v>571307.61239999998</v>
      </c>
      <c r="CF388" s="84"/>
      <c r="CG388" s="84"/>
      <c r="CH388" s="84"/>
      <c r="CI388" s="85">
        <f t="shared" si="1309"/>
        <v>0</v>
      </c>
      <c r="CJ388" s="84">
        <v>15</v>
      </c>
      <c r="CK388" s="85">
        <f t="shared" si="1310"/>
        <v>1142615.2248000002</v>
      </c>
      <c r="CL388" s="84">
        <v>10</v>
      </c>
      <c r="CM388" s="84">
        <f t="shared" si="1311"/>
        <v>952179.35399999993</v>
      </c>
      <c r="CN388" s="84">
        <v>19</v>
      </c>
      <c r="CO388" s="84">
        <f t="shared" si="1312"/>
        <v>1809140.7725999998</v>
      </c>
      <c r="CP388" s="84">
        <v>12</v>
      </c>
      <c r="CQ388" s="84">
        <f t="shared" si="1313"/>
        <v>1142615.2248</v>
      </c>
      <c r="CR388" s="84">
        <v>20</v>
      </c>
      <c r="CS388" s="84">
        <f t="shared" si="1314"/>
        <v>2285230.4495999999</v>
      </c>
      <c r="CT388" s="84">
        <v>5</v>
      </c>
      <c r="CU388" s="84">
        <f t="shared" si="1315"/>
        <v>571307.61239999998</v>
      </c>
      <c r="CV388" s="84"/>
      <c r="CW388" s="84">
        <f t="shared" si="1316"/>
        <v>0</v>
      </c>
      <c r="CX388" s="90"/>
      <c r="CY388" s="84">
        <f t="shared" si="1317"/>
        <v>0</v>
      </c>
      <c r="CZ388" s="84"/>
      <c r="DA388" s="89"/>
      <c r="DB388" s="84"/>
      <c r="DC388" s="84">
        <f t="shared" si="1318"/>
        <v>0</v>
      </c>
      <c r="DD388" s="91"/>
      <c r="DE388" s="84">
        <f t="shared" si="1319"/>
        <v>0</v>
      </c>
      <c r="DF388" s="84">
        <v>7</v>
      </c>
      <c r="DG388" s="84">
        <f t="shared" si="1320"/>
        <v>799830.65736000007</v>
      </c>
      <c r="DH388" s="84"/>
      <c r="DI388" s="84">
        <f t="shared" si="1321"/>
        <v>0</v>
      </c>
      <c r="DJ388" s="84">
        <v>5</v>
      </c>
      <c r="DK388" s="92">
        <f t="shared" si="1322"/>
        <v>873964.62134999991</v>
      </c>
      <c r="DL388" s="89"/>
      <c r="DM388" s="89"/>
      <c r="DN388" s="85">
        <f t="shared" si="1323"/>
        <v>231</v>
      </c>
      <c r="DO388" s="85">
        <f t="shared" si="1323"/>
        <v>25308791.203697994</v>
      </c>
    </row>
    <row r="389" spans="1:119" ht="15.75" customHeight="1" x14ac:dyDescent="0.25">
      <c r="A389" s="73"/>
      <c r="B389" s="78">
        <v>343</v>
      </c>
      <c r="C389" s="79" t="s">
        <v>846</v>
      </c>
      <c r="D389" s="109" t="s">
        <v>847</v>
      </c>
      <c r="E389" s="74">
        <v>25969</v>
      </c>
      <c r="F389" s="81">
        <v>1.21</v>
      </c>
      <c r="G389" s="76">
        <v>1</v>
      </c>
      <c r="H389" s="77"/>
      <c r="I389" s="77"/>
      <c r="J389" s="77"/>
      <c r="K389" s="51"/>
      <c r="L389" s="82">
        <v>1.4</v>
      </c>
      <c r="M389" s="82">
        <v>1.68</v>
      </c>
      <c r="N389" s="82">
        <v>2.23</v>
      </c>
      <c r="O389" s="83">
        <v>2.57</v>
      </c>
      <c r="P389" s="84">
        <v>0</v>
      </c>
      <c r="Q389" s="84">
        <f t="shared" si="1278"/>
        <v>0</v>
      </c>
      <c r="R389" s="84">
        <v>118</v>
      </c>
      <c r="S389" s="84">
        <f t="shared" si="1279"/>
        <v>5710094.8827999998</v>
      </c>
      <c r="T389" s="84"/>
      <c r="U389" s="84">
        <f t="shared" si="1280"/>
        <v>0</v>
      </c>
      <c r="V389" s="84"/>
      <c r="W389" s="85">
        <f t="shared" si="1281"/>
        <v>0</v>
      </c>
      <c r="X389" s="84"/>
      <c r="Y389" s="84">
        <f t="shared" si="1282"/>
        <v>0</v>
      </c>
      <c r="Z389" s="84"/>
      <c r="AA389" s="84"/>
      <c r="AB389" s="84"/>
      <c r="AC389" s="84">
        <f t="shared" si="1283"/>
        <v>0</v>
      </c>
      <c r="AD389" s="84"/>
      <c r="AE389" s="84"/>
      <c r="AF389" s="84"/>
      <c r="AG389" s="84">
        <f t="shared" si="1284"/>
        <v>0</v>
      </c>
      <c r="AH389" s="84"/>
      <c r="AI389" s="84"/>
      <c r="AJ389" s="86"/>
      <c r="AK389" s="84">
        <f t="shared" si="1285"/>
        <v>0</v>
      </c>
      <c r="AL389" s="84"/>
      <c r="AM389" s="85">
        <f t="shared" si="1286"/>
        <v>0</v>
      </c>
      <c r="AN389" s="84"/>
      <c r="AO389" s="84">
        <f t="shared" si="1287"/>
        <v>0</v>
      </c>
      <c r="AP389" s="84">
        <v>30</v>
      </c>
      <c r="AQ389" s="84">
        <f t="shared" si="1288"/>
        <v>1742062.8455999999</v>
      </c>
      <c r="AR389" s="90"/>
      <c r="AS389" s="84">
        <f t="shared" si="1289"/>
        <v>0</v>
      </c>
      <c r="AT389" s="84"/>
      <c r="AU389" s="89">
        <f t="shared" si="1290"/>
        <v>0</v>
      </c>
      <c r="AV389" s="84"/>
      <c r="AW389" s="84">
        <f t="shared" si="1291"/>
        <v>0</v>
      </c>
      <c r="AX389" s="84">
        <v>0</v>
      </c>
      <c r="AY389" s="84">
        <f t="shared" si="1292"/>
        <v>0</v>
      </c>
      <c r="AZ389" s="84"/>
      <c r="BA389" s="84">
        <f t="shared" si="1293"/>
        <v>0</v>
      </c>
      <c r="BB389" s="84"/>
      <c r="BC389" s="84">
        <f t="shared" si="1294"/>
        <v>0</v>
      </c>
      <c r="BD389" s="84"/>
      <c r="BE389" s="85">
        <f t="shared" si="1295"/>
        <v>0</v>
      </c>
      <c r="BF389" s="84"/>
      <c r="BG389" s="85">
        <f t="shared" si="1296"/>
        <v>0</v>
      </c>
      <c r="BH389" s="84">
        <v>5</v>
      </c>
      <c r="BI389" s="84">
        <f t="shared" si="1297"/>
        <v>263948.91599999997</v>
      </c>
      <c r="BJ389" s="84">
        <v>32</v>
      </c>
      <c r="BK389" s="84">
        <f t="shared" si="1298"/>
        <v>1858200.36864</v>
      </c>
      <c r="BL389" s="84"/>
      <c r="BM389" s="84">
        <f t="shared" si="1299"/>
        <v>0</v>
      </c>
      <c r="BN389" s="84"/>
      <c r="BO389" s="85">
        <f t="shared" si="1300"/>
        <v>0</v>
      </c>
      <c r="BP389" s="84">
        <v>8</v>
      </c>
      <c r="BQ389" s="84">
        <f t="shared" si="1301"/>
        <v>422318.26559999998</v>
      </c>
      <c r="BR389" s="84">
        <v>2</v>
      </c>
      <c r="BS389" s="84">
        <f t="shared" si="1302"/>
        <v>95021.609759999992</v>
      </c>
      <c r="BT389" s="84">
        <v>4</v>
      </c>
      <c r="BU389" s="85">
        <f t="shared" si="1303"/>
        <v>253390.95935999998</v>
      </c>
      <c r="BV389" s="84"/>
      <c r="BW389" s="89">
        <f t="shared" si="1304"/>
        <v>0</v>
      </c>
      <c r="BX389" s="84"/>
      <c r="BY389" s="84">
        <f t="shared" si="1305"/>
        <v>0</v>
      </c>
      <c r="BZ389" s="84"/>
      <c r="CA389" s="84">
        <f t="shared" si="1306"/>
        <v>0</v>
      </c>
      <c r="CB389" s="84"/>
      <c r="CC389" s="84">
        <f t="shared" si="1307"/>
        <v>0</v>
      </c>
      <c r="CD389" s="84">
        <v>4</v>
      </c>
      <c r="CE389" s="84">
        <f t="shared" si="1308"/>
        <v>211159.13279999999</v>
      </c>
      <c r="CF389" s="84"/>
      <c r="CG389" s="84"/>
      <c r="CH389" s="84"/>
      <c r="CI389" s="85">
        <f t="shared" si="1309"/>
        <v>0</v>
      </c>
      <c r="CJ389" s="84"/>
      <c r="CK389" s="85">
        <f t="shared" si="1310"/>
        <v>0</v>
      </c>
      <c r="CL389" s="84">
        <v>10</v>
      </c>
      <c r="CM389" s="84">
        <f t="shared" si="1311"/>
        <v>439914.85999999993</v>
      </c>
      <c r="CN389" s="84">
        <v>18</v>
      </c>
      <c r="CO389" s="84">
        <f t="shared" si="1312"/>
        <v>791846.74799999991</v>
      </c>
      <c r="CP389" s="84">
        <v>18</v>
      </c>
      <c r="CQ389" s="84">
        <f t="shared" si="1313"/>
        <v>791846.74799999991</v>
      </c>
      <c r="CR389" s="84">
        <v>17</v>
      </c>
      <c r="CS389" s="84">
        <f t="shared" si="1314"/>
        <v>897426.31439999992</v>
      </c>
      <c r="CT389" s="84">
        <v>10</v>
      </c>
      <c r="CU389" s="84">
        <f t="shared" si="1315"/>
        <v>527897.83199999994</v>
      </c>
      <c r="CV389" s="84"/>
      <c r="CW389" s="84">
        <f t="shared" si="1316"/>
        <v>0</v>
      </c>
      <c r="CX389" s="90"/>
      <c r="CY389" s="84">
        <f t="shared" si="1317"/>
        <v>0</v>
      </c>
      <c r="CZ389" s="84"/>
      <c r="DA389" s="89"/>
      <c r="DB389" s="84"/>
      <c r="DC389" s="84">
        <f t="shared" si="1318"/>
        <v>0</v>
      </c>
      <c r="DD389" s="91">
        <v>1</v>
      </c>
      <c r="DE389" s="84">
        <f t="shared" si="1319"/>
        <v>52789.783199999998</v>
      </c>
      <c r="DF389" s="84">
        <v>2</v>
      </c>
      <c r="DG389" s="84">
        <f t="shared" si="1320"/>
        <v>105579.5664</v>
      </c>
      <c r="DH389" s="84">
        <v>1</v>
      </c>
      <c r="DI389" s="84">
        <f t="shared" si="1321"/>
        <v>70072.152699999991</v>
      </c>
      <c r="DJ389" s="84">
        <v>2</v>
      </c>
      <c r="DK389" s="92">
        <f t="shared" si="1322"/>
        <v>161511.59859999997</v>
      </c>
      <c r="DL389" s="89"/>
      <c r="DM389" s="89"/>
      <c r="DN389" s="85">
        <f t="shared" si="1323"/>
        <v>282</v>
      </c>
      <c r="DO389" s="85">
        <f t="shared" si="1323"/>
        <v>14395082.583859999</v>
      </c>
    </row>
    <row r="390" spans="1:119" ht="15.75" customHeight="1" x14ac:dyDescent="0.25">
      <c r="A390" s="73"/>
      <c r="B390" s="78">
        <v>344</v>
      </c>
      <c r="C390" s="79" t="s">
        <v>848</v>
      </c>
      <c r="D390" s="109" t="s">
        <v>849</v>
      </c>
      <c r="E390" s="74">
        <v>25969</v>
      </c>
      <c r="F390" s="81">
        <v>2.0299999999999998</v>
      </c>
      <c r="G390" s="141">
        <v>0.9</v>
      </c>
      <c r="H390" s="140"/>
      <c r="I390" s="140"/>
      <c r="J390" s="140"/>
      <c r="K390" s="51"/>
      <c r="L390" s="82">
        <v>1.4</v>
      </c>
      <c r="M390" s="82">
        <v>1.68</v>
      </c>
      <c r="N390" s="82">
        <v>2.23</v>
      </c>
      <c r="O390" s="83">
        <v>2.57</v>
      </c>
      <c r="P390" s="84"/>
      <c r="Q390" s="84">
        <f t="shared" si="1278"/>
        <v>0</v>
      </c>
      <c r="R390" s="84">
        <v>58</v>
      </c>
      <c r="S390" s="84">
        <f t="shared" si="1279"/>
        <v>4237819.8231599992</v>
      </c>
      <c r="T390" s="84"/>
      <c r="U390" s="84">
        <f t="shared" si="1280"/>
        <v>0</v>
      </c>
      <c r="V390" s="84"/>
      <c r="W390" s="85">
        <f t="shared" si="1281"/>
        <v>0</v>
      </c>
      <c r="X390" s="84"/>
      <c r="Y390" s="84">
        <f t="shared" si="1282"/>
        <v>0</v>
      </c>
      <c r="Z390" s="84"/>
      <c r="AA390" s="84"/>
      <c r="AB390" s="84"/>
      <c r="AC390" s="84">
        <f t="shared" si="1283"/>
        <v>0</v>
      </c>
      <c r="AD390" s="84"/>
      <c r="AE390" s="84"/>
      <c r="AF390" s="84"/>
      <c r="AG390" s="84">
        <f t="shared" si="1284"/>
        <v>0</v>
      </c>
      <c r="AH390" s="84"/>
      <c r="AI390" s="84"/>
      <c r="AJ390" s="86"/>
      <c r="AK390" s="84">
        <f t="shared" si="1285"/>
        <v>0</v>
      </c>
      <c r="AL390" s="84"/>
      <c r="AM390" s="85">
        <f t="shared" si="1286"/>
        <v>0</v>
      </c>
      <c r="AN390" s="84"/>
      <c r="AO390" s="84">
        <f t="shared" si="1287"/>
        <v>0</v>
      </c>
      <c r="AP390" s="84"/>
      <c r="AQ390" s="84">
        <f t="shared" si="1288"/>
        <v>0</v>
      </c>
      <c r="AR390" s="90"/>
      <c r="AS390" s="84">
        <f t="shared" si="1289"/>
        <v>0</v>
      </c>
      <c r="AT390" s="84"/>
      <c r="AU390" s="89">
        <f t="shared" si="1290"/>
        <v>0</v>
      </c>
      <c r="AV390" s="84"/>
      <c r="AW390" s="84">
        <f t="shared" si="1291"/>
        <v>0</v>
      </c>
      <c r="AX390" s="84">
        <v>0</v>
      </c>
      <c r="AY390" s="84">
        <f t="shared" si="1292"/>
        <v>0</v>
      </c>
      <c r="AZ390" s="84"/>
      <c r="BA390" s="84">
        <f t="shared" si="1293"/>
        <v>0</v>
      </c>
      <c r="BB390" s="84"/>
      <c r="BC390" s="84">
        <f t="shared" si="1294"/>
        <v>0</v>
      </c>
      <c r="BD390" s="84"/>
      <c r="BE390" s="85">
        <f t="shared" si="1295"/>
        <v>0</v>
      </c>
      <c r="BF390" s="84"/>
      <c r="BG390" s="85">
        <f t="shared" si="1296"/>
        <v>0</v>
      </c>
      <c r="BH390" s="84">
        <v>5</v>
      </c>
      <c r="BI390" s="84">
        <f t="shared" si="1297"/>
        <v>398541.04919999995</v>
      </c>
      <c r="BJ390" s="84">
        <v>3</v>
      </c>
      <c r="BK390" s="84">
        <f t="shared" si="1298"/>
        <v>263037.09247200005</v>
      </c>
      <c r="BL390" s="84"/>
      <c r="BM390" s="84">
        <f t="shared" si="1299"/>
        <v>0</v>
      </c>
      <c r="BN390" s="84"/>
      <c r="BO390" s="85">
        <f t="shared" si="1300"/>
        <v>0</v>
      </c>
      <c r="BP390" s="84">
        <v>6</v>
      </c>
      <c r="BQ390" s="84">
        <f t="shared" si="1301"/>
        <v>478249.25904000003</v>
      </c>
      <c r="BR390" s="84"/>
      <c r="BS390" s="84">
        <f t="shared" si="1302"/>
        <v>0</v>
      </c>
      <c r="BT390" s="84">
        <v>3</v>
      </c>
      <c r="BU390" s="85">
        <f t="shared" si="1303"/>
        <v>286949.55542400002</v>
      </c>
      <c r="BV390" s="84"/>
      <c r="BW390" s="89">
        <f t="shared" si="1304"/>
        <v>0</v>
      </c>
      <c r="BX390" s="84"/>
      <c r="BY390" s="84">
        <f t="shared" si="1305"/>
        <v>0</v>
      </c>
      <c r="BZ390" s="84"/>
      <c r="CA390" s="84">
        <f t="shared" si="1306"/>
        <v>0</v>
      </c>
      <c r="CB390" s="84"/>
      <c r="CC390" s="84">
        <f t="shared" si="1307"/>
        <v>0</v>
      </c>
      <c r="CD390" s="84">
        <v>2</v>
      </c>
      <c r="CE390" s="84">
        <f t="shared" si="1308"/>
        <v>159416.41967999999</v>
      </c>
      <c r="CF390" s="84"/>
      <c r="CG390" s="84"/>
      <c r="CH390" s="84"/>
      <c r="CI390" s="85">
        <f t="shared" si="1309"/>
        <v>0</v>
      </c>
      <c r="CJ390" s="84"/>
      <c r="CK390" s="85">
        <f t="shared" si="1310"/>
        <v>0</v>
      </c>
      <c r="CL390" s="84"/>
      <c r="CM390" s="84">
        <f t="shared" si="1311"/>
        <v>0</v>
      </c>
      <c r="CN390" s="84">
        <v>4</v>
      </c>
      <c r="CO390" s="84">
        <f t="shared" si="1312"/>
        <v>265694.03279999999</v>
      </c>
      <c r="CP390" s="84"/>
      <c r="CQ390" s="84">
        <f t="shared" si="1313"/>
        <v>0</v>
      </c>
      <c r="CR390" s="84">
        <v>6</v>
      </c>
      <c r="CS390" s="84">
        <f t="shared" si="1314"/>
        <v>478249.25904000003</v>
      </c>
      <c r="CT390" s="84">
        <v>5</v>
      </c>
      <c r="CU390" s="84">
        <f t="shared" si="1315"/>
        <v>398541.04919999995</v>
      </c>
      <c r="CV390" s="84"/>
      <c r="CW390" s="84">
        <f t="shared" si="1316"/>
        <v>0</v>
      </c>
      <c r="CX390" s="90"/>
      <c r="CY390" s="84">
        <f t="shared" si="1317"/>
        <v>0</v>
      </c>
      <c r="CZ390" s="84"/>
      <c r="DA390" s="89"/>
      <c r="DB390" s="84"/>
      <c r="DC390" s="84">
        <f t="shared" si="1318"/>
        <v>0</v>
      </c>
      <c r="DD390" s="91">
        <v>1</v>
      </c>
      <c r="DE390" s="84">
        <f t="shared" si="1319"/>
        <v>79708.209839999996</v>
      </c>
      <c r="DF390" s="84">
        <v>3</v>
      </c>
      <c r="DG390" s="84">
        <f t="shared" si="1320"/>
        <v>239124.62952000002</v>
      </c>
      <c r="DH390" s="84"/>
      <c r="DI390" s="84">
        <f t="shared" si="1321"/>
        <v>0</v>
      </c>
      <c r="DJ390" s="84">
        <v>2</v>
      </c>
      <c r="DK390" s="92">
        <f t="shared" si="1322"/>
        <v>243869.16581999997</v>
      </c>
      <c r="DL390" s="89"/>
      <c r="DM390" s="89"/>
      <c r="DN390" s="85">
        <f t="shared" si="1323"/>
        <v>98</v>
      </c>
      <c r="DO390" s="85">
        <f t="shared" si="1323"/>
        <v>7529199.5451959996</v>
      </c>
    </row>
    <row r="391" spans="1:119" ht="15.75" customHeight="1" x14ac:dyDescent="0.25">
      <c r="A391" s="73"/>
      <c r="B391" s="78">
        <v>345</v>
      </c>
      <c r="C391" s="79" t="s">
        <v>850</v>
      </c>
      <c r="D391" s="109" t="s">
        <v>851</v>
      </c>
      <c r="E391" s="74">
        <v>25969</v>
      </c>
      <c r="F391" s="81">
        <v>3.54</v>
      </c>
      <c r="G391" s="163">
        <v>0.8</v>
      </c>
      <c r="H391" s="164"/>
      <c r="I391" s="164"/>
      <c r="J391" s="164"/>
      <c r="K391" s="51"/>
      <c r="L391" s="82">
        <v>1.4</v>
      </c>
      <c r="M391" s="82">
        <v>1.68</v>
      </c>
      <c r="N391" s="82">
        <v>2.23</v>
      </c>
      <c r="O391" s="83">
        <v>2.57</v>
      </c>
      <c r="P391" s="84"/>
      <c r="Q391" s="84">
        <f t="shared" si="1278"/>
        <v>0</v>
      </c>
      <c r="R391" s="84">
        <v>30</v>
      </c>
      <c r="S391" s="84">
        <f t="shared" si="1279"/>
        <v>3397742.4095999999</v>
      </c>
      <c r="T391" s="84"/>
      <c r="U391" s="84">
        <f t="shared" si="1280"/>
        <v>0</v>
      </c>
      <c r="V391" s="84"/>
      <c r="W391" s="85">
        <f t="shared" si="1281"/>
        <v>0</v>
      </c>
      <c r="X391" s="84"/>
      <c r="Y391" s="84">
        <f t="shared" si="1282"/>
        <v>0</v>
      </c>
      <c r="Z391" s="84"/>
      <c r="AA391" s="84"/>
      <c r="AB391" s="84"/>
      <c r="AC391" s="84">
        <f t="shared" si="1283"/>
        <v>0</v>
      </c>
      <c r="AD391" s="84"/>
      <c r="AE391" s="84"/>
      <c r="AF391" s="84"/>
      <c r="AG391" s="84">
        <f t="shared" si="1284"/>
        <v>0</v>
      </c>
      <c r="AH391" s="84"/>
      <c r="AI391" s="84"/>
      <c r="AJ391" s="86"/>
      <c r="AK391" s="84">
        <f t="shared" si="1285"/>
        <v>0</v>
      </c>
      <c r="AL391" s="84">
        <v>2</v>
      </c>
      <c r="AM391" s="85">
        <f t="shared" si="1286"/>
        <v>226516.16064000002</v>
      </c>
      <c r="AN391" s="84"/>
      <c r="AO391" s="84">
        <f t="shared" si="1287"/>
        <v>0</v>
      </c>
      <c r="AP391" s="84"/>
      <c r="AQ391" s="84">
        <f t="shared" si="1288"/>
        <v>0</v>
      </c>
      <c r="AR391" s="90"/>
      <c r="AS391" s="84">
        <f t="shared" si="1289"/>
        <v>0</v>
      </c>
      <c r="AT391" s="84"/>
      <c r="AU391" s="89">
        <f t="shared" si="1290"/>
        <v>0</v>
      </c>
      <c r="AV391" s="84"/>
      <c r="AW391" s="84">
        <f t="shared" si="1291"/>
        <v>0</v>
      </c>
      <c r="AX391" s="84"/>
      <c r="AY391" s="84">
        <f t="shared" si="1292"/>
        <v>0</v>
      </c>
      <c r="AZ391" s="84"/>
      <c r="BA391" s="84">
        <f t="shared" si="1293"/>
        <v>0</v>
      </c>
      <c r="BB391" s="84"/>
      <c r="BC391" s="84">
        <f t="shared" si="1294"/>
        <v>0</v>
      </c>
      <c r="BD391" s="84"/>
      <c r="BE391" s="85">
        <f t="shared" si="1295"/>
        <v>0</v>
      </c>
      <c r="BF391" s="84"/>
      <c r="BG391" s="85">
        <f t="shared" si="1296"/>
        <v>0</v>
      </c>
      <c r="BH391" s="84">
        <v>3</v>
      </c>
      <c r="BI391" s="84">
        <f t="shared" si="1297"/>
        <v>370662.80832000001</v>
      </c>
      <c r="BJ391" s="84">
        <v>15</v>
      </c>
      <c r="BK391" s="84">
        <f t="shared" si="1298"/>
        <v>2038645.4457599998</v>
      </c>
      <c r="BL391" s="84"/>
      <c r="BM391" s="84">
        <f t="shared" si="1299"/>
        <v>0</v>
      </c>
      <c r="BN391" s="84"/>
      <c r="BO391" s="85">
        <f t="shared" si="1300"/>
        <v>0</v>
      </c>
      <c r="BP391" s="84"/>
      <c r="BQ391" s="84">
        <f t="shared" si="1301"/>
        <v>0</v>
      </c>
      <c r="BR391" s="84"/>
      <c r="BS391" s="84">
        <f t="shared" si="1302"/>
        <v>0</v>
      </c>
      <c r="BT391" s="84"/>
      <c r="BU391" s="85">
        <f t="shared" si="1303"/>
        <v>0</v>
      </c>
      <c r="BV391" s="84"/>
      <c r="BW391" s="89">
        <f t="shared" si="1304"/>
        <v>0</v>
      </c>
      <c r="BX391" s="84"/>
      <c r="BY391" s="84">
        <f t="shared" si="1305"/>
        <v>0</v>
      </c>
      <c r="BZ391" s="84"/>
      <c r="CA391" s="84">
        <f t="shared" si="1306"/>
        <v>0</v>
      </c>
      <c r="CB391" s="84"/>
      <c r="CC391" s="84">
        <f t="shared" si="1307"/>
        <v>0</v>
      </c>
      <c r="CD391" s="84"/>
      <c r="CE391" s="84">
        <f t="shared" si="1308"/>
        <v>0</v>
      </c>
      <c r="CF391" s="84"/>
      <c r="CG391" s="84"/>
      <c r="CH391" s="84"/>
      <c r="CI391" s="85">
        <f t="shared" si="1309"/>
        <v>0</v>
      </c>
      <c r="CJ391" s="84"/>
      <c r="CK391" s="85">
        <f t="shared" si="1310"/>
        <v>0</v>
      </c>
      <c r="CL391" s="84"/>
      <c r="CM391" s="84">
        <f t="shared" si="1311"/>
        <v>0</v>
      </c>
      <c r="CN391" s="84">
        <v>6</v>
      </c>
      <c r="CO391" s="84">
        <f t="shared" si="1312"/>
        <v>617771.34720000008</v>
      </c>
      <c r="CP391" s="84">
        <v>15</v>
      </c>
      <c r="CQ391" s="84">
        <f t="shared" si="1313"/>
        <v>1544428.3679999998</v>
      </c>
      <c r="CR391" s="84"/>
      <c r="CS391" s="84">
        <f t="shared" si="1314"/>
        <v>0</v>
      </c>
      <c r="CT391" s="84">
        <v>4</v>
      </c>
      <c r="CU391" s="84">
        <f t="shared" si="1315"/>
        <v>494217.07775999996</v>
      </c>
      <c r="CV391" s="84"/>
      <c r="CW391" s="84">
        <f t="shared" si="1316"/>
        <v>0</v>
      </c>
      <c r="CX391" s="90"/>
      <c r="CY391" s="84">
        <f t="shared" si="1317"/>
        <v>0</v>
      </c>
      <c r="CZ391" s="84"/>
      <c r="DA391" s="89"/>
      <c r="DB391" s="84"/>
      <c r="DC391" s="84">
        <f t="shared" si="1318"/>
        <v>0</v>
      </c>
      <c r="DD391" s="91"/>
      <c r="DE391" s="84">
        <f t="shared" si="1319"/>
        <v>0</v>
      </c>
      <c r="DF391" s="84">
        <v>2</v>
      </c>
      <c r="DG391" s="84">
        <f t="shared" si="1320"/>
        <v>247108.53887999998</v>
      </c>
      <c r="DH391" s="84"/>
      <c r="DI391" s="84">
        <f t="shared" si="1321"/>
        <v>0</v>
      </c>
      <c r="DJ391" s="84"/>
      <c r="DK391" s="92">
        <f t="shared" si="1322"/>
        <v>0</v>
      </c>
      <c r="DL391" s="89"/>
      <c r="DM391" s="89"/>
      <c r="DN391" s="85">
        <f t="shared" si="1323"/>
        <v>77</v>
      </c>
      <c r="DO391" s="85">
        <f t="shared" si="1323"/>
        <v>8937092.1561599988</v>
      </c>
    </row>
    <row r="392" spans="1:119" ht="15.75" customHeight="1" x14ac:dyDescent="0.25">
      <c r="A392" s="73"/>
      <c r="B392" s="78">
        <v>346</v>
      </c>
      <c r="C392" s="79" t="s">
        <v>852</v>
      </c>
      <c r="D392" s="109" t="s">
        <v>853</v>
      </c>
      <c r="E392" s="74">
        <v>25969</v>
      </c>
      <c r="F392" s="76">
        <v>5.2</v>
      </c>
      <c r="G392" s="163">
        <v>0.8</v>
      </c>
      <c r="H392" s="164"/>
      <c r="I392" s="164"/>
      <c r="J392" s="164"/>
      <c r="K392" s="51"/>
      <c r="L392" s="82">
        <v>1.4</v>
      </c>
      <c r="M392" s="82">
        <v>1.68</v>
      </c>
      <c r="N392" s="82">
        <v>2.23</v>
      </c>
      <c r="O392" s="83">
        <v>2.57</v>
      </c>
      <c r="P392" s="84"/>
      <c r="Q392" s="84">
        <f t="shared" si="1278"/>
        <v>0</v>
      </c>
      <c r="R392" s="84">
        <v>30</v>
      </c>
      <c r="S392" s="84">
        <f t="shared" si="1279"/>
        <v>4991034.0480000004</v>
      </c>
      <c r="T392" s="84"/>
      <c r="U392" s="84">
        <f t="shared" si="1280"/>
        <v>0</v>
      </c>
      <c r="V392" s="84"/>
      <c r="W392" s="85">
        <f t="shared" si="1281"/>
        <v>0</v>
      </c>
      <c r="X392" s="84"/>
      <c r="Y392" s="84">
        <f t="shared" si="1282"/>
        <v>0</v>
      </c>
      <c r="Z392" s="84"/>
      <c r="AA392" s="84"/>
      <c r="AB392" s="84"/>
      <c r="AC392" s="84">
        <f t="shared" si="1283"/>
        <v>0</v>
      </c>
      <c r="AD392" s="84"/>
      <c r="AE392" s="84"/>
      <c r="AF392" s="84"/>
      <c r="AG392" s="84">
        <f t="shared" si="1284"/>
        <v>0</v>
      </c>
      <c r="AH392" s="84"/>
      <c r="AI392" s="84"/>
      <c r="AJ392" s="86"/>
      <c r="AK392" s="84">
        <f t="shared" si="1285"/>
        <v>0</v>
      </c>
      <c r="AL392" s="84">
        <v>1</v>
      </c>
      <c r="AM392" s="85">
        <f t="shared" si="1286"/>
        <v>166367.80160000006</v>
      </c>
      <c r="AN392" s="84"/>
      <c r="AO392" s="84">
        <f t="shared" si="1287"/>
        <v>0</v>
      </c>
      <c r="AP392" s="84"/>
      <c r="AQ392" s="84">
        <f t="shared" si="1288"/>
        <v>0</v>
      </c>
      <c r="AR392" s="90"/>
      <c r="AS392" s="84">
        <f t="shared" si="1289"/>
        <v>0</v>
      </c>
      <c r="AT392" s="84"/>
      <c r="AU392" s="89">
        <f t="shared" si="1290"/>
        <v>0</v>
      </c>
      <c r="AV392" s="84"/>
      <c r="AW392" s="84">
        <f t="shared" si="1291"/>
        <v>0</v>
      </c>
      <c r="AX392" s="84"/>
      <c r="AY392" s="84">
        <f t="shared" si="1292"/>
        <v>0</v>
      </c>
      <c r="AZ392" s="84"/>
      <c r="BA392" s="84">
        <f t="shared" si="1293"/>
        <v>0</v>
      </c>
      <c r="BB392" s="84"/>
      <c r="BC392" s="84">
        <f t="shared" si="1294"/>
        <v>0</v>
      </c>
      <c r="BD392" s="84"/>
      <c r="BE392" s="85">
        <f t="shared" si="1295"/>
        <v>0</v>
      </c>
      <c r="BF392" s="84"/>
      <c r="BG392" s="85">
        <f t="shared" si="1296"/>
        <v>0</v>
      </c>
      <c r="BH392" s="84"/>
      <c r="BI392" s="84">
        <f t="shared" si="1297"/>
        <v>0</v>
      </c>
      <c r="BJ392" s="84">
        <v>1</v>
      </c>
      <c r="BK392" s="84">
        <f t="shared" si="1298"/>
        <v>199641.36192000005</v>
      </c>
      <c r="BL392" s="84"/>
      <c r="BM392" s="84">
        <f t="shared" si="1299"/>
        <v>0</v>
      </c>
      <c r="BN392" s="84"/>
      <c r="BO392" s="85">
        <f t="shared" si="1300"/>
        <v>0</v>
      </c>
      <c r="BP392" s="84"/>
      <c r="BQ392" s="84">
        <f t="shared" si="1301"/>
        <v>0</v>
      </c>
      <c r="BR392" s="84"/>
      <c r="BS392" s="84">
        <f t="shared" si="1302"/>
        <v>0</v>
      </c>
      <c r="BT392" s="84"/>
      <c r="BU392" s="85">
        <f t="shared" si="1303"/>
        <v>0</v>
      </c>
      <c r="BV392" s="84"/>
      <c r="BW392" s="89">
        <f t="shared" si="1304"/>
        <v>0</v>
      </c>
      <c r="BX392" s="84"/>
      <c r="BY392" s="84">
        <f t="shared" si="1305"/>
        <v>0</v>
      </c>
      <c r="BZ392" s="84"/>
      <c r="CA392" s="84">
        <f t="shared" si="1306"/>
        <v>0</v>
      </c>
      <c r="CB392" s="84"/>
      <c r="CC392" s="84">
        <f t="shared" si="1307"/>
        <v>0</v>
      </c>
      <c r="CD392" s="84">
        <v>2</v>
      </c>
      <c r="CE392" s="84">
        <f t="shared" si="1308"/>
        <v>362984.29440000007</v>
      </c>
      <c r="CF392" s="84"/>
      <c r="CG392" s="84"/>
      <c r="CH392" s="84"/>
      <c r="CI392" s="85">
        <f t="shared" si="1309"/>
        <v>0</v>
      </c>
      <c r="CJ392" s="84"/>
      <c r="CK392" s="85">
        <f t="shared" si="1310"/>
        <v>0</v>
      </c>
      <c r="CL392" s="84"/>
      <c r="CM392" s="84">
        <f t="shared" si="1311"/>
        <v>0</v>
      </c>
      <c r="CN392" s="84">
        <v>4</v>
      </c>
      <c r="CO392" s="84">
        <f t="shared" si="1312"/>
        <v>604973.82400000014</v>
      </c>
      <c r="CP392" s="84"/>
      <c r="CQ392" s="84">
        <f t="shared" si="1313"/>
        <v>0</v>
      </c>
      <c r="CR392" s="84">
        <v>4</v>
      </c>
      <c r="CS392" s="84">
        <f t="shared" si="1314"/>
        <v>725968.58880000014</v>
      </c>
      <c r="CT392" s="84">
        <v>2</v>
      </c>
      <c r="CU392" s="84">
        <f t="shared" si="1315"/>
        <v>362984.29440000007</v>
      </c>
      <c r="CV392" s="84"/>
      <c r="CW392" s="84">
        <f t="shared" si="1316"/>
        <v>0</v>
      </c>
      <c r="CX392" s="90">
        <v>5</v>
      </c>
      <c r="CY392" s="84">
        <f t="shared" si="1317"/>
        <v>816714.66240000003</v>
      </c>
      <c r="CZ392" s="84"/>
      <c r="DA392" s="89"/>
      <c r="DB392" s="84"/>
      <c r="DC392" s="84">
        <f t="shared" si="1318"/>
        <v>0</v>
      </c>
      <c r="DD392" s="91"/>
      <c r="DE392" s="84">
        <f t="shared" si="1319"/>
        <v>0</v>
      </c>
      <c r="DF392" s="84">
        <v>3</v>
      </c>
      <c r="DG392" s="84">
        <f t="shared" si="1320"/>
        <v>544476.44160000002</v>
      </c>
      <c r="DH392" s="84"/>
      <c r="DI392" s="84">
        <f t="shared" si="1321"/>
        <v>0</v>
      </c>
      <c r="DJ392" s="84"/>
      <c r="DK392" s="92">
        <f t="shared" si="1322"/>
        <v>0</v>
      </c>
      <c r="DL392" s="89"/>
      <c r="DM392" s="89"/>
      <c r="DN392" s="85">
        <f t="shared" si="1323"/>
        <v>52</v>
      </c>
      <c r="DO392" s="85">
        <f t="shared" si="1323"/>
        <v>8775145.3171200007</v>
      </c>
    </row>
    <row r="393" spans="1:119" ht="15.75" customHeight="1" x14ac:dyDescent="0.25">
      <c r="A393" s="73"/>
      <c r="B393" s="78">
        <v>347</v>
      </c>
      <c r="C393" s="79" t="s">
        <v>854</v>
      </c>
      <c r="D393" s="109" t="s">
        <v>855</v>
      </c>
      <c r="E393" s="74">
        <v>25969</v>
      </c>
      <c r="F393" s="81">
        <v>11.11</v>
      </c>
      <c r="G393" s="163">
        <v>0.8</v>
      </c>
      <c r="H393" s="164"/>
      <c r="I393" s="164"/>
      <c r="J393" s="164"/>
      <c r="K393" s="51"/>
      <c r="L393" s="82">
        <v>1.4</v>
      </c>
      <c r="M393" s="82">
        <v>1.68</v>
      </c>
      <c r="N393" s="82">
        <v>2.23</v>
      </c>
      <c r="O393" s="83">
        <v>2.57</v>
      </c>
      <c r="P393" s="84"/>
      <c r="Q393" s="84">
        <f t="shared" si="1278"/>
        <v>0</v>
      </c>
      <c r="R393" s="84">
        <v>13</v>
      </c>
      <c r="S393" s="84">
        <f t="shared" si="1279"/>
        <v>4620865.6894399999</v>
      </c>
      <c r="T393" s="84"/>
      <c r="U393" s="84">
        <f t="shared" si="1280"/>
        <v>0</v>
      </c>
      <c r="V393" s="84"/>
      <c r="W393" s="85">
        <f t="shared" si="1281"/>
        <v>0</v>
      </c>
      <c r="X393" s="84"/>
      <c r="Y393" s="84">
        <f t="shared" si="1282"/>
        <v>0</v>
      </c>
      <c r="Z393" s="84"/>
      <c r="AA393" s="84"/>
      <c r="AB393" s="84"/>
      <c r="AC393" s="84">
        <f t="shared" si="1283"/>
        <v>0</v>
      </c>
      <c r="AD393" s="84"/>
      <c r="AE393" s="84"/>
      <c r="AF393" s="84"/>
      <c r="AG393" s="84">
        <f t="shared" si="1284"/>
        <v>0</v>
      </c>
      <c r="AH393" s="84"/>
      <c r="AI393" s="84"/>
      <c r="AJ393" s="86"/>
      <c r="AK393" s="84">
        <f t="shared" si="1285"/>
        <v>0</v>
      </c>
      <c r="AL393" s="84">
        <v>1</v>
      </c>
      <c r="AM393" s="85">
        <f t="shared" si="1286"/>
        <v>355451.20687999995</v>
      </c>
      <c r="AN393" s="84"/>
      <c r="AO393" s="84">
        <f t="shared" si="1287"/>
        <v>0</v>
      </c>
      <c r="AP393" s="84"/>
      <c r="AQ393" s="84">
        <f t="shared" si="1288"/>
        <v>0</v>
      </c>
      <c r="AR393" s="90"/>
      <c r="AS393" s="84">
        <f t="shared" si="1289"/>
        <v>0</v>
      </c>
      <c r="AT393" s="84"/>
      <c r="AU393" s="89">
        <f t="shared" si="1290"/>
        <v>0</v>
      </c>
      <c r="AV393" s="84"/>
      <c r="AW393" s="84">
        <f t="shared" si="1291"/>
        <v>0</v>
      </c>
      <c r="AX393" s="84"/>
      <c r="AY393" s="84">
        <f t="shared" si="1292"/>
        <v>0</v>
      </c>
      <c r="AZ393" s="84"/>
      <c r="BA393" s="84">
        <f t="shared" si="1293"/>
        <v>0</v>
      </c>
      <c r="BB393" s="84"/>
      <c r="BC393" s="84">
        <f t="shared" si="1294"/>
        <v>0</v>
      </c>
      <c r="BD393" s="84"/>
      <c r="BE393" s="85">
        <f t="shared" si="1295"/>
        <v>0</v>
      </c>
      <c r="BF393" s="84"/>
      <c r="BG393" s="85">
        <f t="shared" si="1296"/>
        <v>0</v>
      </c>
      <c r="BH393" s="84"/>
      <c r="BI393" s="84">
        <f t="shared" si="1297"/>
        <v>0</v>
      </c>
      <c r="BJ393" s="84">
        <v>2</v>
      </c>
      <c r="BK393" s="84">
        <f t="shared" si="1298"/>
        <v>853082.89651200001</v>
      </c>
      <c r="BL393" s="84"/>
      <c r="BM393" s="84">
        <f t="shared" si="1299"/>
        <v>0</v>
      </c>
      <c r="BN393" s="84"/>
      <c r="BO393" s="85">
        <f t="shared" si="1300"/>
        <v>0</v>
      </c>
      <c r="BP393" s="84"/>
      <c r="BQ393" s="84">
        <f t="shared" si="1301"/>
        <v>0</v>
      </c>
      <c r="BR393" s="84"/>
      <c r="BS393" s="84">
        <f t="shared" si="1302"/>
        <v>0</v>
      </c>
      <c r="BT393" s="84"/>
      <c r="BU393" s="85">
        <f t="shared" si="1303"/>
        <v>0</v>
      </c>
      <c r="BV393" s="84">
        <v>3</v>
      </c>
      <c r="BW393" s="89">
        <f t="shared" si="1304"/>
        <v>1395953.8306559999</v>
      </c>
      <c r="BX393" s="84"/>
      <c r="BY393" s="84">
        <f t="shared" si="1305"/>
        <v>0</v>
      </c>
      <c r="BZ393" s="84"/>
      <c r="CA393" s="84">
        <f t="shared" si="1306"/>
        <v>0</v>
      </c>
      <c r="CB393" s="84"/>
      <c r="CC393" s="84">
        <f t="shared" si="1307"/>
        <v>0</v>
      </c>
      <c r="CD393" s="84"/>
      <c r="CE393" s="84">
        <f t="shared" si="1308"/>
        <v>0</v>
      </c>
      <c r="CF393" s="84"/>
      <c r="CG393" s="84"/>
      <c r="CH393" s="84"/>
      <c r="CI393" s="85">
        <f t="shared" si="1309"/>
        <v>0</v>
      </c>
      <c r="CJ393" s="84"/>
      <c r="CK393" s="85">
        <f t="shared" si="1310"/>
        <v>0</v>
      </c>
      <c r="CL393" s="84"/>
      <c r="CM393" s="84">
        <f t="shared" si="1311"/>
        <v>0</v>
      </c>
      <c r="CN393" s="84"/>
      <c r="CO393" s="84">
        <f t="shared" si="1312"/>
        <v>0</v>
      </c>
      <c r="CP393" s="84"/>
      <c r="CQ393" s="84">
        <f t="shared" si="1313"/>
        <v>0</v>
      </c>
      <c r="CR393" s="84">
        <v>2</v>
      </c>
      <c r="CS393" s="84">
        <f t="shared" si="1314"/>
        <v>775529.90591999993</v>
      </c>
      <c r="CT393" s="84">
        <v>2</v>
      </c>
      <c r="CU393" s="84">
        <f t="shared" si="1315"/>
        <v>775529.90591999993</v>
      </c>
      <c r="CV393" s="84"/>
      <c r="CW393" s="84">
        <f t="shared" si="1316"/>
        <v>0</v>
      </c>
      <c r="CX393" s="90"/>
      <c r="CY393" s="84">
        <f t="shared" si="1317"/>
        <v>0</v>
      </c>
      <c r="CZ393" s="84"/>
      <c r="DA393" s="89"/>
      <c r="DB393" s="84"/>
      <c r="DC393" s="84">
        <f t="shared" si="1318"/>
        <v>0</v>
      </c>
      <c r="DD393" s="91"/>
      <c r="DE393" s="84">
        <f t="shared" si="1319"/>
        <v>0</v>
      </c>
      <c r="DF393" s="84">
        <v>1</v>
      </c>
      <c r="DG393" s="84">
        <f t="shared" si="1320"/>
        <v>387764.95295999997</v>
      </c>
      <c r="DH393" s="84"/>
      <c r="DI393" s="84">
        <f t="shared" si="1321"/>
        <v>0</v>
      </c>
      <c r="DJ393" s="84"/>
      <c r="DK393" s="92">
        <f t="shared" si="1322"/>
        <v>0</v>
      </c>
      <c r="DL393" s="89"/>
      <c r="DM393" s="89"/>
      <c r="DN393" s="85">
        <f t="shared" si="1323"/>
        <v>24</v>
      </c>
      <c r="DO393" s="85">
        <f t="shared" si="1323"/>
        <v>9164178.3882879987</v>
      </c>
    </row>
    <row r="394" spans="1:119" ht="30" customHeight="1" x14ac:dyDescent="0.25">
      <c r="A394" s="73"/>
      <c r="B394" s="78">
        <v>348</v>
      </c>
      <c r="C394" s="79" t="s">
        <v>856</v>
      </c>
      <c r="D394" s="109" t="s">
        <v>857</v>
      </c>
      <c r="E394" s="74">
        <v>25969</v>
      </c>
      <c r="F394" s="100">
        <v>14.07</v>
      </c>
      <c r="G394" s="76">
        <v>1</v>
      </c>
      <c r="H394" s="77"/>
      <c r="I394" s="77"/>
      <c r="J394" s="77"/>
      <c r="K394" s="51"/>
      <c r="L394" s="82">
        <v>1.4</v>
      </c>
      <c r="M394" s="82">
        <v>1.68</v>
      </c>
      <c r="N394" s="82">
        <v>2.23</v>
      </c>
      <c r="O394" s="83">
        <v>2.57</v>
      </c>
      <c r="P394" s="84"/>
      <c r="Q394" s="84">
        <f t="shared" si="1278"/>
        <v>0</v>
      </c>
      <c r="R394" s="84">
        <v>11</v>
      </c>
      <c r="S394" s="84">
        <f t="shared" si="1279"/>
        <v>6189602.0802000007</v>
      </c>
      <c r="T394" s="84"/>
      <c r="U394" s="84">
        <f t="shared" si="1280"/>
        <v>0</v>
      </c>
      <c r="V394" s="84"/>
      <c r="W394" s="85">
        <f t="shared" si="1281"/>
        <v>0</v>
      </c>
      <c r="X394" s="84"/>
      <c r="Y394" s="84">
        <f t="shared" si="1282"/>
        <v>0</v>
      </c>
      <c r="Z394" s="84"/>
      <c r="AA394" s="84"/>
      <c r="AB394" s="84"/>
      <c r="AC394" s="84">
        <f t="shared" si="1283"/>
        <v>0</v>
      </c>
      <c r="AD394" s="84"/>
      <c r="AE394" s="84"/>
      <c r="AF394" s="84"/>
      <c r="AG394" s="84">
        <f t="shared" si="1284"/>
        <v>0</v>
      </c>
      <c r="AH394" s="84"/>
      <c r="AI394" s="84"/>
      <c r="AJ394" s="86"/>
      <c r="AK394" s="84">
        <f t="shared" si="1285"/>
        <v>0</v>
      </c>
      <c r="AL394" s="84"/>
      <c r="AM394" s="85">
        <f t="shared" si="1286"/>
        <v>0</v>
      </c>
      <c r="AN394" s="84"/>
      <c r="AO394" s="84">
        <f t="shared" si="1287"/>
        <v>0</v>
      </c>
      <c r="AP394" s="84"/>
      <c r="AQ394" s="84">
        <f t="shared" si="1288"/>
        <v>0</v>
      </c>
      <c r="AR394" s="90"/>
      <c r="AS394" s="84">
        <f t="shared" si="1289"/>
        <v>0</v>
      </c>
      <c r="AT394" s="84"/>
      <c r="AU394" s="89">
        <f t="shared" si="1290"/>
        <v>0</v>
      </c>
      <c r="AV394" s="84"/>
      <c r="AW394" s="84">
        <f t="shared" si="1291"/>
        <v>0</v>
      </c>
      <c r="AX394" s="84"/>
      <c r="AY394" s="84">
        <f t="shared" si="1292"/>
        <v>0</v>
      </c>
      <c r="AZ394" s="84"/>
      <c r="BA394" s="84">
        <f t="shared" si="1293"/>
        <v>0</v>
      </c>
      <c r="BB394" s="84"/>
      <c r="BC394" s="84">
        <f t="shared" si="1294"/>
        <v>0</v>
      </c>
      <c r="BD394" s="84"/>
      <c r="BE394" s="85">
        <f t="shared" si="1295"/>
        <v>0</v>
      </c>
      <c r="BF394" s="84"/>
      <c r="BG394" s="85">
        <f t="shared" si="1296"/>
        <v>0</v>
      </c>
      <c r="BH394" s="84"/>
      <c r="BI394" s="84">
        <f t="shared" si="1297"/>
        <v>0</v>
      </c>
      <c r="BJ394" s="84"/>
      <c r="BK394" s="84">
        <f t="shared" si="1298"/>
        <v>0</v>
      </c>
      <c r="BL394" s="84"/>
      <c r="BM394" s="84">
        <f t="shared" si="1299"/>
        <v>0</v>
      </c>
      <c r="BN394" s="84"/>
      <c r="BO394" s="85">
        <f t="shared" si="1300"/>
        <v>0</v>
      </c>
      <c r="BP394" s="84"/>
      <c r="BQ394" s="84">
        <f t="shared" si="1301"/>
        <v>0</v>
      </c>
      <c r="BR394" s="84"/>
      <c r="BS394" s="84">
        <f t="shared" si="1302"/>
        <v>0</v>
      </c>
      <c r="BT394" s="84"/>
      <c r="BU394" s="85">
        <f t="shared" si="1303"/>
        <v>0</v>
      </c>
      <c r="BV394" s="84"/>
      <c r="BW394" s="89">
        <f t="shared" si="1304"/>
        <v>0</v>
      </c>
      <c r="BX394" s="84"/>
      <c r="BY394" s="84">
        <f t="shared" si="1305"/>
        <v>0</v>
      </c>
      <c r="BZ394" s="84"/>
      <c r="CA394" s="84">
        <f t="shared" si="1306"/>
        <v>0</v>
      </c>
      <c r="CB394" s="84"/>
      <c r="CC394" s="84">
        <f t="shared" si="1307"/>
        <v>0</v>
      </c>
      <c r="CD394" s="84"/>
      <c r="CE394" s="84">
        <f t="shared" si="1308"/>
        <v>0</v>
      </c>
      <c r="CF394" s="84"/>
      <c r="CG394" s="84"/>
      <c r="CH394" s="84"/>
      <c r="CI394" s="85">
        <f t="shared" si="1309"/>
        <v>0</v>
      </c>
      <c r="CJ394" s="84"/>
      <c r="CK394" s="85">
        <f t="shared" si="1310"/>
        <v>0</v>
      </c>
      <c r="CL394" s="84"/>
      <c r="CM394" s="84">
        <f t="shared" si="1311"/>
        <v>0</v>
      </c>
      <c r="CN394" s="84"/>
      <c r="CO394" s="84">
        <f t="shared" si="1312"/>
        <v>0</v>
      </c>
      <c r="CP394" s="84"/>
      <c r="CQ394" s="84">
        <f t="shared" si="1313"/>
        <v>0</v>
      </c>
      <c r="CR394" s="84"/>
      <c r="CS394" s="84">
        <f t="shared" si="1314"/>
        <v>0</v>
      </c>
      <c r="CT394" s="84">
        <v>2</v>
      </c>
      <c r="CU394" s="84">
        <f t="shared" si="1315"/>
        <v>1227689.6688000001</v>
      </c>
      <c r="CV394" s="84"/>
      <c r="CW394" s="84">
        <f t="shared" si="1316"/>
        <v>0</v>
      </c>
      <c r="CX394" s="90"/>
      <c r="CY394" s="84">
        <f t="shared" si="1317"/>
        <v>0</v>
      </c>
      <c r="CZ394" s="84"/>
      <c r="DA394" s="89"/>
      <c r="DB394" s="84"/>
      <c r="DC394" s="84">
        <f t="shared" si="1318"/>
        <v>0</v>
      </c>
      <c r="DD394" s="91"/>
      <c r="DE394" s="84">
        <f t="shared" si="1319"/>
        <v>0</v>
      </c>
      <c r="DF394" s="84"/>
      <c r="DG394" s="84">
        <f t="shared" si="1320"/>
        <v>0</v>
      </c>
      <c r="DH394" s="84"/>
      <c r="DI394" s="84">
        <f t="shared" si="1321"/>
        <v>0</v>
      </c>
      <c r="DJ394" s="84"/>
      <c r="DK394" s="92">
        <f t="shared" si="1322"/>
        <v>0</v>
      </c>
      <c r="DL394" s="89"/>
      <c r="DM394" s="89"/>
      <c r="DN394" s="85">
        <f t="shared" si="1323"/>
        <v>13</v>
      </c>
      <c r="DO394" s="85">
        <f t="shared" si="1323"/>
        <v>7417291.7490000008</v>
      </c>
    </row>
    <row r="395" spans="1:119" ht="15.75" customHeight="1" x14ac:dyDescent="0.25">
      <c r="A395" s="196">
        <v>34</v>
      </c>
      <c r="B395" s="211"/>
      <c r="C395" s="212"/>
      <c r="D395" s="214" t="s">
        <v>858</v>
      </c>
      <c r="E395" s="200">
        <v>25969</v>
      </c>
      <c r="F395" s="213">
        <v>1.18</v>
      </c>
      <c r="G395" s="207"/>
      <c r="H395" s="77"/>
      <c r="I395" s="77"/>
      <c r="J395" s="77"/>
      <c r="K395" s="208"/>
      <c r="L395" s="209">
        <v>1.4</v>
      </c>
      <c r="M395" s="209">
        <v>1.68</v>
      </c>
      <c r="N395" s="209">
        <v>2.23</v>
      </c>
      <c r="O395" s="210">
        <v>2.57</v>
      </c>
      <c r="P395" s="206">
        <f t="shared" ref="P395:CA395" si="1324">SUM(P396:P400)</f>
        <v>214</v>
      </c>
      <c r="Q395" s="206">
        <f t="shared" si="1324"/>
        <v>9297400.6047999989</v>
      </c>
      <c r="R395" s="206">
        <f t="shared" si="1324"/>
        <v>0</v>
      </c>
      <c r="S395" s="206">
        <f t="shared" si="1324"/>
        <v>0</v>
      </c>
      <c r="T395" s="206">
        <f t="shared" si="1324"/>
        <v>0</v>
      </c>
      <c r="U395" s="206">
        <f t="shared" si="1324"/>
        <v>0</v>
      </c>
      <c r="V395" s="206">
        <f t="shared" si="1324"/>
        <v>0</v>
      </c>
      <c r="W395" s="206">
        <f t="shared" si="1324"/>
        <v>0</v>
      </c>
      <c r="X395" s="206">
        <f t="shared" si="1324"/>
        <v>2</v>
      </c>
      <c r="Y395" s="206">
        <f t="shared" si="1324"/>
        <v>142008.87959999999</v>
      </c>
      <c r="Z395" s="206">
        <f t="shared" si="1324"/>
        <v>0</v>
      </c>
      <c r="AA395" s="206">
        <f t="shared" si="1324"/>
        <v>0</v>
      </c>
      <c r="AB395" s="206">
        <f t="shared" si="1324"/>
        <v>0</v>
      </c>
      <c r="AC395" s="206">
        <f t="shared" si="1324"/>
        <v>0</v>
      </c>
      <c r="AD395" s="206">
        <f t="shared" si="1324"/>
        <v>0</v>
      </c>
      <c r="AE395" s="206">
        <f t="shared" si="1324"/>
        <v>0</v>
      </c>
      <c r="AF395" s="206">
        <f t="shared" si="1324"/>
        <v>0</v>
      </c>
      <c r="AG395" s="206">
        <f t="shared" si="1324"/>
        <v>0</v>
      </c>
      <c r="AH395" s="206">
        <f t="shared" si="1324"/>
        <v>0</v>
      </c>
      <c r="AI395" s="206">
        <f t="shared" si="1324"/>
        <v>0</v>
      </c>
      <c r="AJ395" s="206">
        <f t="shared" si="1324"/>
        <v>320</v>
      </c>
      <c r="AK395" s="206">
        <f t="shared" si="1324"/>
        <v>12661549.516000001</v>
      </c>
      <c r="AL395" s="206">
        <f t="shared" si="1324"/>
        <v>5</v>
      </c>
      <c r="AM395" s="206">
        <f t="shared" si="1324"/>
        <v>177965.557</v>
      </c>
      <c r="AN395" s="206">
        <f t="shared" si="1324"/>
        <v>0</v>
      </c>
      <c r="AO395" s="206">
        <f t="shared" si="1324"/>
        <v>0</v>
      </c>
      <c r="AP395" s="206">
        <f t="shared" si="1324"/>
        <v>660</v>
      </c>
      <c r="AQ395" s="206">
        <f t="shared" si="1324"/>
        <v>32834765.243280001</v>
      </c>
      <c r="AR395" s="206">
        <f t="shared" si="1324"/>
        <v>4</v>
      </c>
      <c r="AS395" s="206">
        <f t="shared" si="1324"/>
        <v>398235.6537599999</v>
      </c>
      <c r="AT395" s="206">
        <f t="shared" si="1324"/>
        <v>0</v>
      </c>
      <c r="AU395" s="206">
        <f t="shared" si="1324"/>
        <v>0</v>
      </c>
      <c r="AV395" s="206">
        <f t="shared" si="1324"/>
        <v>0</v>
      </c>
      <c r="AW395" s="206">
        <f t="shared" si="1324"/>
        <v>0</v>
      </c>
      <c r="AX395" s="206">
        <f t="shared" si="1324"/>
        <v>0</v>
      </c>
      <c r="AY395" s="206">
        <f t="shared" si="1324"/>
        <v>0</v>
      </c>
      <c r="AZ395" s="206">
        <f t="shared" si="1324"/>
        <v>0</v>
      </c>
      <c r="BA395" s="206">
        <f t="shared" si="1324"/>
        <v>0</v>
      </c>
      <c r="BB395" s="206">
        <f t="shared" si="1324"/>
        <v>0</v>
      </c>
      <c r="BC395" s="206">
        <f t="shared" si="1324"/>
        <v>0</v>
      </c>
      <c r="BD395" s="206">
        <f t="shared" si="1324"/>
        <v>0</v>
      </c>
      <c r="BE395" s="206">
        <f t="shared" si="1324"/>
        <v>0</v>
      </c>
      <c r="BF395" s="206">
        <f t="shared" si="1324"/>
        <v>0</v>
      </c>
      <c r="BG395" s="206">
        <f t="shared" si="1324"/>
        <v>0</v>
      </c>
      <c r="BH395" s="206">
        <f t="shared" si="1324"/>
        <v>0</v>
      </c>
      <c r="BI395" s="206">
        <f t="shared" si="1324"/>
        <v>0</v>
      </c>
      <c r="BJ395" s="206">
        <f t="shared" si="1324"/>
        <v>0</v>
      </c>
      <c r="BK395" s="206">
        <f t="shared" si="1324"/>
        <v>0</v>
      </c>
      <c r="BL395" s="206">
        <f t="shared" si="1324"/>
        <v>0</v>
      </c>
      <c r="BM395" s="206">
        <f t="shared" si="1324"/>
        <v>0</v>
      </c>
      <c r="BN395" s="206">
        <f t="shared" si="1324"/>
        <v>0</v>
      </c>
      <c r="BO395" s="206">
        <f t="shared" si="1324"/>
        <v>0</v>
      </c>
      <c r="BP395" s="206">
        <f t="shared" si="1324"/>
        <v>4</v>
      </c>
      <c r="BQ395" s="206">
        <f t="shared" si="1324"/>
        <v>284454.03839999996</v>
      </c>
      <c r="BR395" s="206">
        <f t="shared" si="1324"/>
        <v>2</v>
      </c>
      <c r="BS395" s="206">
        <f t="shared" si="1324"/>
        <v>69891.927840000004</v>
      </c>
      <c r="BT395" s="206">
        <f t="shared" si="1324"/>
        <v>4</v>
      </c>
      <c r="BU395" s="206">
        <f t="shared" si="1324"/>
        <v>186378.47423999998</v>
      </c>
      <c r="BV395" s="206">
        <f t="shared" si="1324"/>
        <v>8</v>
      </c>
      <c r="BW395" s="206">
        <f t="shared" si="1324"/>
        <v>372756.94847999996</v>
      </c>
      <c r="BX395" s="206">
        <f t="shared" si="1324"/>
        <v>0</v>
      </c>
      <c r="BY395" s="206">
        <f t="shared" si="1324"/>
        <v>0</v>
      </c>
      <c r="BZ395" s="206">
        <f t="shared" si="1324"/>
        <v>0</v>
      </c>
      <c r="CA395" s="206">
        <f t="shared" si="1324"/>
        <v>0</v>
      </c>
      <c r="CB395" s="206">
        <f t="shared" ref="CB395:DM395" si="1325">SUM(CB396:CB400)</f>
        <v>0</v>
      </c>
      <c r="CC395" s="206">
        <f t="shared" si="1325"/>
        <v>0</v>
      </c>
      <c r="CD395" s="206">
        <f t="shared" si="1325"/>
        <v>0</v>
      </c>
      <c r="CE395" s="206">
        <f t="shared" si="1325"/>
        <v>0</v>
      </c>
      <c r="CF395" s="206">
        <f t="shared" si="1325"/>
        <v>0</v>
      </c>
      <c r="CG395" s="206">
        <f t="shared" si="1325"/>
        <v>0</v>
      </c>
      <c r="CH395" s="206">
        <f t="shared" si="1325"/>
        <v>0</v>
      </c>
      <c r="CI395" s="206">
        <f t="shared" si="1325"/>
        <v>0</v>
      </c>
      <c r="CJ395" s="206">
        <f t="shared" si="1325"/>
        <v>0</v>
      </c>
      <c r="CK395" s="206">
        <f t="shared" si="1325"/>
        <v>0</v>
      </c>
      <c r="CL395" s="206">
        <f t="shared" si="1325"/>
        <v>5</v>
      </c>
      <c r="CM395" s="206">
        <f t="shared" si="1325"/>
        <v>161786.87</v>
      </c>
      <c r="CN395" s="206">
        <f t="shared" si="1325"/>
        <v>1</v>
      </c>
      <c r="CO395" s="206">
        <f t="shared" si="1325"/>
        <v>32357.373999999996</v>
      </c>
      <c r="CP395" s="206">
        <f t="shared" si="1325"/>
        <v>4</v>
      </c>
      <c r="CQ395" s="206">
        <f t="shared" si="1325"/>
        <v>129429.49599999998</v>
      </c>
      <c r="CR395" s="206">
        <f t="shared" si="1325"/>
        <v>0</v>
      </c>
      <c r="CS395" s="206">
        <f t="shared" si="1325"/>
        <v>0</v>
      </c>
      <c r="CT395" s="206">
        <f t="shared" si="1325"/>
        <v>60</v>
      </c>
      <c r="CU395" s="206">
        <f t="shared" si="1325"/>
        <v>2264289.048</v>
      </c>
      <c r="CV395" s="206">
        <f t="shared" si="1325"/>
        <v>0</v>
      </c>
      <c r="CW395" s="206">
        <f t="shared" si="1325"/>
        <v>0</v>
      </c>
      <c r="CX395" s="206">
        <f t="shared" si="1325"/>
        <v>0</v>
      </c>
      <c r="CY395" s="206">
        <f t="shared" si="1325"/>
        <v>0</v>
      </c>
      <c r="CZ395" s="206">
        <f t="shared" si="1325"/>
        <v>0</v>
      </c>
      <c r="DA395" s="206">
        <f t="shared" si="1325"/>
        <v>0</v>
      </c>
      <c r="DB395" s="206">
        <f t="shared" si="1325"/>
        <v>0</v>
      </c>
      <c r="DC395" s="206">
        <f t="shared" si="1325"/>
        <v>0</v>
      </c>
      <c r="DD395" s="206">
        <f t="shared" si="1325"/>
        <v>1</v>
      </c>
      <c r="DE395" s="206">
        <f t="shared" si="1325"/>
        <v>38828.8488</v>
      </c>
      <c r="DF395" s="206">
        <f t="shared" si="1325"/>
        <v>1</v>
      </c>
      <c r="DG395" s="206">
        <f t="shared" si="1325"/>
        <v>38828.8488</v>
      </c>
      <c r="DH395" s="206">
        <f t="shared" si="1325"/>
        <v>2</v>
      </c>
      <c r="DI395" s="206">
        <f t="shared" si="1325"/>
        <v>103081.3486</v>
      </c>
      <c r="DJ395" s="206">
        <f t="shared" si="1325"/>
        <v>8</v>
      </c>
      <c r="DK395" s="206">
        <f t="shared" si="1325"/>
        <v>475191.14959999995</v>
      </c>
      <c r="DL395" s="206">
        <f t="shared" si="1325"/>
        <v>0</v>
      </c>
      <c r="DM395" s="206">
        <f t="shared" si="1325"/>
        <v>0</v>
      </c>
      <c r="DN395" s="206">
        <f>SUM(DN396:DN400)</f>
        <v>1305</v>
      </c>
      <c r="DO395" s="206">
        <f t="shared" ref="DO395" si="1326">SUM(DO396:DO400)</f>
        <v>59669199.827200003</v>
      </c>
    </row>
    <row r="396" spans="1:119" ht="45" customHeight="1" x14ac:dyDescent="0.25">
      <c r="A396" s="73"/>
      <c r="B396" s="78">
        <v>349</v>
      </c>
      <c r="C396" s="79" t="s">
        <v>859</v>
      </c>
      <c r="D396" s="156" t="s">
        <v>860</v>
      </c>
      <c r="E396" s="74">
        <v>25969</v>
      </c>
      <c r="F396" s="81">
        <v>0.89</v>
      </c>
      <c r="G396" s="76">
        <v>1</v>
      </c>
      <c r="H396" s="77"/>
      <c r="I396" s="77"/>
      <c r="J396" s="77"/>
      <c r="K396" s="51"/>
      <c r="L396" s="82">
        <v>1.4</v>
      </c>
      <c r="M396" s="82">
        <v>1.68</v>
      </c>
      <c r="N396" s="82">
        <v>2.23</v>
      </c>
      <c r="O396" s="83">
        <v>2.57</v>
      </c>
      <c r="P396" s="84">
        <v>108</v>
      </c>
      <c r="Q396" s="84">
        <f>(P396*$E396*$F396*$G396*$L396*$Q$11)</f>
        <v>3844056.0312000001</v>
      </c>
      <c r="R396" s="84"/>
      <c r="S396" s="84">
        <f>(R396*$E396*$F396*$G396*$L396*$S$11)</f>
        <v>0</v>
      </c>
      <c r="T396" s="84"/>
      <c r="U396" s="84">
        <f>(T396*$E396*$F396*$G396*$L396*$U$11)</f>
        <v>0</v>
      </c>
      <c r="V396" s="84"/>
      <c r="W396" s="85">
        <f>(V396*$E396*$F396*$G396*$L396*$W$11)</f>
        <v>0</v>
      </c>
      <c r="X396" s="84">
        <v>1</v>
      </c>
      <c r="Y396" s="84">
        <f>(X396*$E396*$F396*$G396*$L396*$Y$11)</f>
        <v>45300.323599999989</v>
      </c>
      <c r="Z396" s="84"/>
      <c r="AA396" s="84"/>
      <c r="AB396" s="84"/>
      <c r="AC396" s="84">
        <f>(AB396*$E396*$F396*$G396*$L396*$AC$11)</f>
        <v>0</v>
      </c>
      <c r="AD396" s="84"/>
      <c r="AE396" s="84"/>
      <c r="AF396" s="84"/>
      <c r="AG396" s="84">
        <f>(AF396*$E396*$F396*$G396*$L396*$AG$11)</f>
        <v>0</v>
      </c>
      <c r="AH396" s="84"/>
      <c r="AI396" s="84"/>
      <c r="AJ396" s="84">
        <v>160</v>
      </c>
      <c r="AK396" s="84">
        <f>(AJ396*$E396*$F396*$G396*$L396*$AK$11)</f>
        <v>5694897.824</v>
      </c>
      <c r="AL396" s="84">
        <v>5</v>
      </c>
      <c r="AM396" s="85">
        <f>(AL396*$E396*$F396*$G396*$L396*$AM$11)</f>
        <v>177965.557</v>
      </c>
      <c r="AN396" s="84"/>
      <c r="AO396" s="84">
        <f>(AN396*$E396*$F396*$G396*$L396*$AO$11)</f>
        <v>0</v>
      </c>
      <c r="AP396" s="84">
        <v>420</v>
      </c>
      <c r="AQ396" s="84">
        <f>(AP396*$E396*$F396*$G396*$M396*$AQ$11)</f>
        <v>17938928.145599999</v>
      </c>
      <c r="AR396" s="90"/>
      <c r="AS396" s="84">
        <f>(AR396*$E396*$F396*$G396*$M396*$AS$11)</f>
        <v>0</v>
      </c>
      <c r="AT396" s="84"/>
      <c r="AU396" s="89">
        <f>(AT396*$E396*$F396*$G396*$M396*$AU$11)</f>
        <v>0</v>
      </c>
      <c r="AV396" s="84"/>
      <c r="AW396" s="84">
        <f>(AV396*$E396*$F396*$G396*$L396*$AW$11)</f>
        <v>0</v>
      </c>
      <c r="AX396" s="84"/>
      <c r="AY396" s="84">
        <f>(AX396*$E396*$F396*$G396*$L396*$AY$11)</f>
        <v>0</v>
      </c>
      <c r="AZ396" s="84"/>
      <c r="BA396" s="84">
        <f>(AZ396*$E396*$F396*$G396*$L396*$BA$11)</f>
        <v>0</v>
      </c>
      <c r="BB396" s="84"/>
      <c r="BC396" s="84">
        <f>(BB396*$E396*$F396*$G396*$L396*$BC$11)</f>
        <v>0</v>
      </c>
      <c r="BD396" s="84"/>
      <c r="BE396" s="85">
        <f>(BD396*$E396*$F396*$G396*$L396*$BE$11)</f>
        <v>0</v>
      </c>
      <c r="BF396" s="84"/>
      <c r="BG396" s="85">
        <f>(BF396*$E396*$F396*$G396*$L396*$BG$11)</f>
        <v>0</v>
      </c>
      <c r="BH396" s="84"/>
      <c r="BI396" s="84">
        <f>(BH396*$E396*$F396*$G396*$L396*$BI$11)</f>
        <v>0</v>
      </c>
      <c r="BJ396" s="84"/>
      <c r="BK396" s="84">
        <f>(BJ396*$E396*$F396*$G396*$M396*$BK$11)</f>
        <v>0</v>
      </c>
      <c r="BL396" s="84"/>
      <c r="BM396" s="84">
        <f>(BL396*$E396*$F396*$G396*$M396*$BM$11)</f>
        <v>0</v>
      </c>
      <c r="BN396" s="84"/>
      <c r="BO396" s="85">
        <f>(BN396*$E396*$F396*$G396*$M396*$BO$11)</f>
        <v>0</v>
      </c>
      <c r="BP396" s="84"/>
      <c r="BQ396" s="84">
        <f>(BP396*$E396*$F396*$G396*$M396*$BQ$11)</f>
        <v>0</v>
      </c>
      <c r="BR396" s="84">
        <v>2</v>
      </c>
      <c r="BS396" s="84">
        <f>(BR396*$E396*$F396*$G396*$M396*$BS$11)</f>
        <v>69891.927840000004</v>
      </c>
      <c r="BT396" s="84">
        <v>4</v>
      </c>
      <c r="BU396" s="85">
        <f>(BT396*$E396*$F396*$G396*$M396*$BU$11)</f>
        <v>186378.47423999998</v>
      </c>
      <c r="BV396" s="84">
        <v>8</v>
      </c>
      <c r="BW396" s="89">
        <f>(BV396*$E396*$F396*$G396*$M396*$BW$11)</f>
        <v>372756.94847999996</v>
      </c>
      <c r="BX396" s="84"/>
      <c r="BY396" s="84">
        <f>(BX396*$E396*$F396*$G396*$L396*$BY$11)</f>
        <v>0</v>
      </c>
      <c r="BZ396" s="84"/>
      <c r="CA396" s="84">
        <f>(BZ396*$E396*$F396*$G396*$L396*$CA$11)</f>
        <v>0</v>
      </c>
      <c r="CB396" s="84"/>
      <c r="CC396" s="84">
        <f>(CB396*$E396*$F396*$G396*$L396*$CC$11)</f>
        <v>0</v>
      </c>
      <c r="CD396" s="84"/>
      <c r="CE396" s="84">
        <f>(CD396*$E396*$F396*$G396*$M396*$CE$11)</f>
        <v>0</v>
      </c>
      <c r="CF396" s="84"/>
      <c r="CG396" s="84"/>
      <c r="CH396" s="84"/>
      <c r="CI396" s="85">
        <f>(CH396*$E396*$F396*$G396*$L396*$CI$11)</f>
        <v>0</v>
      </c>
      <c r="CJ396" s="84"/>
      <c r="CK396" s="85">
        <f>(CJ396*$E396*$F396*$G396*$L396*$CK$11)</f>
        <v>0</v>
      </c>
      <c r="CL396" s="84">
        <v>5</v>
      </c>
      <c r="CM396" s="84">
        <f>(CL396*$E396*$F396*$G396*$L396*$CM$11)</f>
        <v>161786.87</v>
      </c>
      <c r="CN396" s="84">
        <v>1</v>
      </c>
      <c r="CO396" s="84">
        <f>(CN396*$E396*$F396*$G396*$L396*$CO$11)</f>
        <v>32357.373999999996</v>
      </c>
      <c r="CP396" s="84">
        <v>4</v>
      </c>
      <c r="CQ396" s="84">
        <f>(CP396*$E396*$F396*$G396*$L396*$CQ$11)</f>
        <v>129429.49599999998</v>
      </c>
      <c r="CR396" s="84"/>
      <c r="CS396" s="84">
        <f>(CR396*$E396*$F396*$G396*$M396*$CS$11)</f>
        <v>0</v>
      </c>
      <c r="CT396" s="84">
        <v>50</v>
      </c>
      <c r="CU396" s="84">
        <f>(CT396*$E396*$F396*$G396*$M396*$CU$11)</f>
        <v>1941442.44</v>
      </c>
      <c r="CV396" s="84"/>
      <c r="CW396" s="84">
        <f>(CV396*$E396*$F396*$G396*$M396*$CW$11)</f>
        <v>0</v>
      </c>
      <c r="CX396" s="90"/>
      <c r="CY396" s="84">
        <f>(CX396*$E396*$F396*$G396*$M396*$CY$11)</f>
        <v>0</v>
      </c>
      <c r="CZ396" s="84"/>
      <c r="DA396" s="89"/>
      <c r="DB396" s="84"/>
      <c r="DC396" s="84">
        <f>(DB396*$E396*$F396*$G396*$M396*$DC$11)</f>
        <v>0</v>
      </c>
      <c r="DD396" s="91">
        <v>1</v>
      </c>
      <c r="DE396" s="84">
        <f>(DD396*$E396*$F396*$G396*$M396*$DE$11)</f>
        <v>38828.8488</v>
      </c>
      <c r="DF396" s="84">
        <v>1</v>
      </c>
      <c r="DG396" s="84">
        <f>(DF396*$E396*$F396*$G396*$M396*$DG$11)</f>
        <v>38828.8488</v>
      </c>
      <c r="DH396" s="84">
        <v>2</v>
      </c>
      <c r="DI396" s="84">
        <f>(DH396*$E396*$F396*$G396*$N396*$DI$11)</f>
        <v>103081.3486</v>
      </c>
      <c r="DJ396" s="84">
        <v>8</v>
      </c>
      <c r="DK396" s="92">
        <f>(DJ396*$E396*$F396*$G396*$O396*$DK$11)</f>
        <v>475191.14959999995</v>
      </c>
      <c r="DL396" s="89"/>
      <c r="DM396" s="89"/>
      <c r="DN396" s="85">
        <f t="shared" ref="DN396:DO400" si="1327">SUM(P396,R396,T396,V396,X396,Z396,AB396,AD396,AF396,AH396,AJ396,AL396,AR396,AV396,AX396,CB396,AN396,BB396,BD396,BF396,CP396,BH396,BJ396,AP396,BN396,AT396,CR396,BP396,CT396,BR396,BT396,BV396,CD396,BX396,BZ396,CF396,CH396,CJ396,CL396,CN396,CV396,CX396,BL396,AZ396,CZ396,DB396,DD396,DF396,DH396,DJ396,DL396)</f>
        <v>780</v>
      </c>
      <c r="DO396" s="85">
        <f t="shared" si="1327"/>
        <v>31251121.607759997</v>
      </c>
    </row>
    <row r="397" spans="1:119" ht="15.75" customHeight="1" x14ac:dyDescent="0.25">
      <c r="A397" s="73"/>
      <c r="B397" s="78">
        <v>350</v>
      </c>
      <c r="C397" s="79" t="s">
        <v>861</v>
      </c>
      <c r="D397" s="109" t="s">
        <v>862</v>
      </c>
      <c r="E397" s="74">
        <v>25969</v>
      </c>
      <c r="F397" s="81">
        <v>0.74</v>
      </c>
      <c r="G397" s="76">
        <v>1</v>
      </c>
      <c r="H397" s="77"/>
      <c r="I397" s="77"/>
      <c r="J397" s="77"/>
      <c r="K397" s="51"/>
      <c r="L397" s="82">
        <v>1.4</v>
      </c>
      <c r="M397" s="82">
        <v>1.68</v>
      </c>
      <c r="N397" s="82">
        <v>2.23</v>
      </c>
      <c r="O397" s="83">
        <v>2.57</v>
      </c>
      <c r="P397" s="84">
        <v>12</v>
      </c>
      <c r="Q397" s="84">
        <f>(P397*$E397*$F397*$G397*$L397*$Q$11)</f>
        <v>355131.26880000002</v>
      </c>
      <c r="R397" s="84"/>
      <c r="S397" s="84">
        <f>(R397*$E397*$F397*$G397*$L397*$S$11)</f>
        <v>0</v>
      </c>
      <c r="T397" s="84"/>
      <c r="U397" s="84">
        <f>(T397*$E397*$F397*$G397*$L397*$U$11)</f>
        <v>0</v>
      </c>
      <c r="V397" s="84"/>
      <c r="W397" s="85">
        <f>(V397*$E397*$F397*$G397*$L397*$W$11)</f>
        <v>0</v>
      </c>
      <c r="X397" s="84"/>
      <c r="Y397" s="84">
        <f>(X397*$E397*$F397*$G397*$L397*$Y$11)</f>
        <v>0</v>
      </c>
      <c r="Z397" s="84"/>
      <c r="AA397" s="84"/>
      <c r="AB397" s="84"/>
      <c r="AC397" s="84">
        <f>(AB397*$E397*$F397*$G397*$L397*$AC$11)</f>
        <v>0</v>
      </c>
      <c r="AD397" s="84"/>
      <c r="AE397" s="84"/>
      <c r="AF397" s="84"/>
      <c r="AG397" s="84">
        <f>(AF397*$E397*$F397*$G397*$L397*$AG$11)</f>
        <v>0</v>
      </c>
      <c r="AH397" s="84"/>
      <c r="AI397" s="84"/>
      <c r="AJ397" s="84">
        <v>70</v>
      </c>
      <c r="AK397" s="84">
        <f>(AJ397*$E397*$F397*$G397*$L397*$AK$11)</f>
        <v>2071599.068</v>
      </c>
      <c r="AL397" s="84"/>
      <c r="AM397" s="85">
        <f>(AL397*$E397*$F397*$G397*$L397*$AM$11)</f>
        <v>0</v>
      </c>
      <c r="AN397" s="84"/>
      <c r="AO397" s="84">
        <f>(AN397*$E397*$F397*$G397*$L397*$AO$11)</f>
        <v>0</v>
      </c>
      <c r="AP397" s="84">
        <v>10</v>
      </c>
      <c r="AQ397" s="84">
        <f>(AP397*$E397*$F397*$G397*$M397*$AQ$11)</f>
        <v>355131.26880000002</v>
      </c>
      <c r="AR397" s="90"/>
      <c r="AS397" s="84">
        <f>(AR397*$E397*$F397*$G397*$M397*$AS$11)</f>
        <v>0</v>
      </c>
      <c r="AT397" s="84"/>
      <c r="AU397" s="89">
        <f>(AT397*$E397*$F397*$G397*$M397*$AU$11)</f>
        <v>0</v>
      </c>
      <c r="AV397" s="84"/>
      <c r="AW397" s="84">
        <f>(AV397*$E397*$F397*$G397*$L397*$AW$11)</f>
        <v>0</v>
      </c>
      <c r="AX397" s="84">
        <v>0</v>
      </c>
      <c r="AY397" s="84">
        <f>(AX397*$E397*$F397*$G397*$L397*$AY$11)</f>
        <v>0</v>
      </c>
      <c r="AZ397" s="84"/>
      <c r="BA397" s="84">
        <f>(AZ397*$E397*$F397*$G397*$L397*$BA$11)</f>
        <v>0</v>
      </c>
      <c r="BB397" s="84"/>
      <c r="BC397" s="84">
        <f>(BB397*$E397*$F397*$G397*$L397*$BC$11)</f>
        <v>0</v>
      </c>
      <c r="BD397" s="84"/>
      <c r="BE397" s="85">
        <f>(BD397*$E397*$F397*$G397*$L397*$BE$11)</f>
        <v>0</v>
      </c>
      <c r="BF397" s="84"/>
      <c r="BG397" s="85">
        <f>(BF397*$E397*$F397*$G397*$L397*$BG$11)</f>
        <v>0</v>
      </c>
      <c r="BH397" s="84"/>
      <c r="BI397" s="84">
        <f>(BH397*$E397*$F397*$G397*$L397*$BI$11)</f>
        <v>0</v>
      </c>
      <c r="BJ397" s="84"/>
      <c r="BK397" s="84">
        <f>(BJ397*$E397*$F397*$G397*$M397*$BK$11)</f>
        <v>0</v>
      </c>
      <c r="BL397" s="84"/>
      <c r="BM397" s="84">
        <f>(BL397*$E397*$F397*$G397*$M397*$BM$11)</f>
        <v>0</v>
      </c>
      <c r="BN397" s="84"/>
      <c r="BO397" s="85">
        <f>(BN397*$E397*$F397*$G397*$M397*$BO$11)</f>
        <v>0</v>
      </c>
      <c r="BP397" s="84"/>
      <c r="BQ397" s="84">
        <f>(BP397*$E397*$F397*$G397*$M397*$BQ$11)</f>
        <v>0</v>
      </c>
      <c r="BR397" s="84"/>
      <c r="BS397" s="84">
        <f>(BR397*$E397*$F397*$G397*$M397*$BS$11)</f>
        <v>0</v>
      </c>
      <c r="BT397" s="84"/>
      <c r="BU397" s="85">
        <f>(BT397*$E397*$F397*$G397*$M397*$BU$11)</f>
        <v>0</v>
      </c>
      <c r="BV397" s="84"/>
      <c r="BW397" s="89">
        <f>(BV397*$E397*$F397*$G397*$M397*$BW$11)</f>
        <v>0</v>
      </c>
      <c r="BX397" s="84"/>
      <c r="BY397" s="84">
        <f>(BX397*$E397*$F397*$G397*$L397*$BY$11)</f>
        <v>0</v>
      </c>
      <c r="BZ397" s="84"/>
      <c r="CA397" s="84">
        <f>(BZ397*$E397*$F397*$G397*$L397*$CA$11)</f>
        <v>0</v>
      </c>
      <c r="CB397" s="84"/>
      <c r="CC397" s="84">
        <f>(CB397*$E397*$F397*$G397*$L397*$CC$11)</f>
        <v>0</v>
      </c>
      <c r="CD397" s="84"/>
      <c r="CE397" s="84">
        <f>(CD397*$E397*$F397*$G397*$M397*$CE$11)</f>
        <v>0</v>
      </c>
      <c r="CF397" s="84"/>
      <c r="CG397" s="84"/>
      <c r="CH397" s="84"/>
      <c r="CI397" s="85">
        <f>(CH397*$E397*$F397*$G397*$L397*$CI$11)</f>
        <v>0</v>
      </c>
      <c r="CJ397" s="84"/>
      <c r="CK397" s="85">
        <f>(CJ397*$E397*$F397*$G397*$L397*$CK$11)</f>
        <v>0</v>
      </c>
      <c r="CL397" s="84"/>
      <c r="CM397" s="84">
        <f>(CL397*$E397*$F397*$G397*$L397*$CM$11)</f>
        <v>0</v>
      </c>
      <c r="CN397" s="84"/>
      <c r="CO397" s="84">
        <f>(CN397*$E397*$F397*$G397*$L397*$CO$11)</f>
        <v>0</v>
      </c>
      <c r="CP397" s="84"/>
      <c r="CQ397" s="84">
        <f>(CP397*$E397*$F397*$G397*$L397*$CQ$11)</f>
        <v>0</v>
      </c>
      <c r="CR397" s="84"/>
      <c r="CS397" s="84">
        <f>(CR397*$E397*$F397*$G397*$M397*$CS$11)</f>
        <v>0</v>
      </c>
      <c r="CT397" s="84">
        <v>10</v>
      </c>
      <c r="CU397" s="84">
        <f>(CT397*$E397*$F397*$G397*$M397*$CU$11)</f>
        <v>322846.60800000001</v>
      </c>
      <c r="CV397" s="84"/>
      <c r="CW397" s="84">
        <f>(CV397*$E397*$F397*$G397*$M397*$CW$11)</f>
        <v>0</v>
      </c>
      <c r="CX397" s="90"/>
      <c r="CY397" s="84">
        <f>(CX397*$E397*$F397*$G397*$M397*$CY$11)</f>
        <v>0</v>
      </c>
      <c r="CZ397" s="84"/>
      <c r="DA397" s="89"/>
      <c r="DB397" s="84"/>
      <c r="DC397" s="84">
        <f>(DB397*$E397*$F397*$G397*$M397*$DC$11)</f>
        <v>0</v>
      </c>
      <c r="DD397" s="91"/>
      <c r="DE397" s="84">
        <f>(DD397*$E397*$F397*$G397*$M397*$DE$11)</f>
        <v>0</v>
      </c>
      <c r="DF397" s="84"/>
      <c r="DG397" s="84">
        <f>(DF397*$E397*$F397*$G397*$M397*$DG$11)</f>
        <v>0</v>
      </c>
      <c r="DH397" s="84"/>
      <c r="DI397" s="84">
        <f>(DH397*$E397*$F397*$G397*$N397*$DI$11)</f>
        <v>0</v>
      </c>
      <c r="DJ397" s="84"/>
      <c r="DK397" s="92">
        <f>(DJ397*$E397*$F397*$G397*$O397*$DK$11)</f>
        <v>0</v>
      </c>
      <c r="DL397" s="89"/>
      <c r="DM397" s="89"/>
      <c r="DN397" s="85">
        <f t="shared" si="1327"/>
        <v>102</v>
      </c>
      <c r="DO397" s="85">
        <f t="shared" si="1327"/>
        <v>3104708.2136000004</v>
      </c>
    </row>
    <row r="398" spans="1:119" ht="15.75" customHeight="1" x14ac:dyDescent="0.25">
      <c r="A398" s="73"/>
      <c r="B398" s="78">
        <v>351</v>
      </c>
      <c r="C398" s="79" t="s">
        <v>863</v>
      </c>
      <c r="D398" s="109" t="s">
        <v>864</v>
      </c>
      <c r="E398" s="74">
        <v>25969</v>
      </c>
      <c r="F398" s="81">
        <v>1.27</v>
      </c>
      <c r="G398" s="76">
        <v>1</v>
      </c>
      <c r="H398" s="77"/>
      <c r="I398" s="77"/>
      <c r="J398" s="77"/>
      <c r="K398" s="51"/>
      <c r="L398" s="82">
        <v>1.4</v>
      </c>
      <c r="M398" s="82">
        <v>1.68</v>
      </c>
      <c r="N398" s="82">
        <v>2.23</v>
      </c>
      <c r="O398" s="83">
        <v>2.57</v>
      </c>
      <c r="P398" s="84">
        <v>79</v>
      </c>
      <c r="Q398" s="84">
        <f>(P398*$E398*$F398*$G398*$L398*$Q$11)</f>
        <v>4012423.4458000003</v>
      </c>
      <c r="R398" s="84"/>
      <c r="S398" s="84">
        <f>(R398*$E398*$F398*$G398*$L398*$S$11)</f>
        <v>0</v>
      </c>
      <c r="T398" s="84"/>
      <c r="U398" s="84">
        <f>(T398*$E398*$F398*$G398*$L398*$U$11)</f>
        <v>0</v>
      </c>
      <c r="V398" s="84"/>
      <c r="W398" s="85">
        <f>(V398*$E398*$F398*$G398*$L398*$W$11)</f>
        <v>0</v>
      </c>
      <c r="X398" s="84"/>
      <c r="Y398" s="84">
        <f>(X398*$E398*$F398*$G398*$L398*$Y$11)</f>
        <v>0</v>
      </c>
      <c r="Z398" s="84"/>
      <c r="AA398" s="84"/>
      <c r="AB398" s="84"/>
      <c r="AC398" s="84">
        <f>(AB398*$E398*$F398*$G398*$L398*$AC$11)</f>
        <v>0</v>
      </c>
      <c r="AD398" s="84"/>
      <c r="AE398" s="84"/>
      <c r="AF398" s="84"/>
      <c r="AG398" s="84">
        <f>(AF398*$E398*$F398*$G398*$L398*$AG$11)</f>
        <v>0</v>
      </c>
      <c r="AH398" s="84"/>
      <c r="AI398" s="84"/>
      <c r="AJ398" s="84">
        <v>72</v>
      </c>
      <c r="AK398" s="84">
        <f>(AJ398*$E398*$F398*$G398*$L398*$AK$11)</f>
        <v>3656892.2544</v>
      </c>
      <c r="AL398" s="84"/>
      <c r="AM398" s="85">
        <f>(AL398*$E398*$F398*$G398*$L398*$AM$11)</f>
        <v>0</v>
      </c>
      <c r="AN398" s="84"/>
      <c r="AO398" s="84">
        <f>(AN398*$E398*$F398*$G398*$L398*$AO$11)</f>
        <v>0</v>
      </c>
      <c r="AP398" s="84">
        <v>208</v>
      </c>
      <c r="AQ398" s="84">
        <f>(AP398*$E398*$F398*$G398*$M398*$AQ$11)</f>
        <v>12677226.48192</v>
      </c>
      <c r="AR398" s="90"/>
      <c r="AS398" s="84">
        <f>(AR398*$E398*$F398*$G398*$M398*$AS$11)</f>
        <v>0</v>
      </c>
      <c r="AT398" s="84"/>
      <c r="AU398" s="89">
        <f>(AT398*$E398*$F398*$G398*$M398*$AU$11)</f>
        <v>0</v>
      </c>
      <c r="AV398" s="84"/>
      <c r="AW398" s="84">
        <f>(AV398*$E398*$F398*$G398*$L398*$AW$11)</f>
        <v>0</v>
      </c>
      <c r="AX398" s="84"/>
      <c r="AY398" s="84">
        <f>(AX398*$E398*$F398*$G398*$L398*$AY$11)</f>
        <v>0</v>
      </c>
      <c r="AZ398" s="84"/>
      <c r="BA398" s="84">
        <f>(AZ398*$E398*$F398*$G398*$L398*$BA$11)</f>
        <v>0</v>
      </c>
      <c r="BB398" s="84"/>
      <c r="BC398" s="84">
        <f>(BB398*$E398*$F398*$G398*$L398*$BC$11)</f>
        <v>0</v>
      </c>
      <c r="BD398" s="84"/>
      <c r="BE398" s="85">
        <f>(BD398*$E398*$F398*$G398*$L398*$BE$11)</f>
        <v>0</v>
      </c>
      <c r="BF398" s="84"/>
      <c r="BG398" s="85">
        <f>(BF398*$E398*$F398*$G398*$L398*$BG$11)</f>
        <v>0</v>
      </c>
      <c r="BH398" s="84"/>
      <c r="BI398" s="84">
        <f>(BH398*$E398*$F398*$G398*$L398*$BI$11)</f>
        <v>0</v>
      </c>
      <c r="BJ398" s="84"/>
      <c r="BK398" s="84">
        <f>(BJ398*$E398*$F398*$G398*$M398*$BK$11)</f>
        <v>0</v>
      </c>
      <c r="BL398" s="84"/>
      <c r="BM398" s="84">
        <f>(BL398*$E398*$F398*$G398*$M398*$BM$11)</f>
        <v>0</v>
      </c>
      <c r="BN398" s="84"/>
      <c r="BO398" s="85">
        <f>(BN398*$E398*$F398*$G398*$M398*$BO$11)</f>
        <v>0</v>
      </c>
      <c r="BP398" s="84"/>
      <c r="BQ398" s="84">
        <f>(BP398*$E398*$F398*$G398*$M398*$BQ$11)</f>
        <v>0</v>
      </c>
      <c r="BR398" s="84"/>
      <c r="BS398" s="84">
        <f>(BR398*$E398*$F398*$G398*$M398*$BS$11)</f>
        <v>0</v>
      </c>
      <c r="BT398" s="84"/>
      <c r="BU398" s="85">
        <f>(BT398*$E398*$F398*$G398*$M398*$BU$11)</f>
        <v>0</v>
      </c>
      <c r="BV398" s="84"/>
      <c r="BW398" s="89">
        <f>(BV398*$E398*$F398*$G398*$M398*$BW$11)</f>
        <v>0</v>
      </c>
      <c r="BX398" s="84"/>
      <c r="BY398" s="84">
        <f>(BX398*$E398*$F398*$G398*$L398*$BY$11)</f>
        <v>0</v>
      </c>
      <c r="BZ398" s="84"/>
      <c r="CA398" s="84">
        <f>(BZ398*$E398*$F398*$G398*$L398*$CA$11)</f>
        <v>0</v>
      </c>
      <c r="CB398" s="84"/>
      <c r="CC398" s="84">
        <f>(CB398*$E398*$F398*$G398*$L398*$CC$11)</f>
        <v>0</v>
      </c>
      <c r="CD398" s="84"/>
      <c r="CE398" s="84">
        <f>(CD398*$E398*$F398*$G398*$M398*$CE$11)</f>
        <v>0</v>
      </c>
      <c r="CF398" s="84"/>
      <c r="CG398" s="84"/>
      <c r="CH398" s="84"/>
      <c r="CI398" s="85">
        <f>(CH398*$E398*$F398*$G398*$L398*$CI$11)</f>
        <v>0</v>
      </c>
      <c r="CJ398" s="84"/>
      <c r="CK398" s="85">
        <f>(CJ398*$E398*$F398*$G398*$L398*$CK$11)</f>
        <v>0</v>
      </c>
      <c r="CL398" s="84"/>
      <c r="CM398" s="84">
        <f>(CL398*$E398*$F398*$G398*$L398*$CM$11)</f>
        <v>0</v>
      </c>
      <c r="CN398" s="84"/>
      <c r="CO398" s="84">
        <f>(CN398*$E398*$F398*$G398*$L398*$CO$11)</f>
        <v>0</v>
      </c>
      <c r="CP398" s="84"/>
      <c r="CQ398" s="84">
        <f>(CP398*$E398*$F398*$G398*$L398*$CQ$11)</f>
        <v>0</v>
      </c>
      <c r="CR398" s="84"/>
      <c r="CS398" s="84">
        <f>(CR398*$E398*$F398*$G398*$M398*$CS$11)</f>
        <v>0</v>
      </c>
      <c r="CT398" s="84"/>
      <c r="CU398" s="84">
        <f>(CT398*$E398*$F398*$G398*$M398*$CU$11)</f>
        <v>0</v>
      </c>
      <c r="CV398" s="84"/>
      <c r="CW398" s="84">
        <f>(CV398*$E398*$F398*$G398*$M398*$CW$11)</f>
        <v>0</v>
      </c>
      <c r="CX398" s="90"/>
      <c r="CY398" s="84">
        <f>(CX398*$E398*$F398*$G398*$M398*$CY$11)</f>
        <v>0</v>
      </c>
      <c r="CZ398" s="84"/>
      <c r="DA398" s="89"/>
      <c r="DB398" s="84"/>
      <c r="DC398" s="84">
        <f>(DB398*$E398*$F398*$G398*$M398*$DC$11)</f>
        <v>0</v>
      </c>
      <c r="DD398" s="91"/>
      <c r="DE398" s="84">
        <f>(DD398*$E398*$F398*$G398*$M398*$DE$11)</f>
        <v>0</v>
      </c>
      <c r="DF398" s="84"/>
      <c r="DG398" s="84">
        <f>(DF398*$E398*$F398*$G398*$M398*$DG$11)</f>
        <v>0</v>
      </c>
      <c r="DH398" s="84"/>
      <c r="DI398" s="84">
        <f>(DH398*$E398*$F398*$G398*$N398*$DI$11)</f>
        <v>0</v>
      </c>
      <c r="DJ398" s="84"/>
      <c r="DK398" s="92">
        <f>(DJ398*$E398*$F398*$G398*$O398*$DK$11)</f>
        <v>0</v>
      </c>
      <c r="DL398" s="89"/>
      <c r="DM398" s="89"/>
      <c r="DN398" s="85">
        <f t="shared" si="1327"/>
        <v>359</v>
      </c>
      <c r="DO398" s="85">
        <f t="shared" si="1327"/>
        <v>20346542.182120003</v>
      </c>
    </row>
    <row r="399" spans="1:119" ht="15.75" customHeight="1" x14ac:dyDescent="0.25">
      <c r="A399" s="73"/>
      <c r="B399" s="78">
        <v>352</v>
      </c>
      <c r="C399" s="79" t="s">
        <v>865</v>
      </c>
      <c r="D399" s="109" t="s">
        <v>866</v>
      </c>
      <c r="E399" s="74">
        <v>25969</v>
      </c>
      <c r="F399" s="81">
        <v>1.63</v>
      </c>
      <c r="G399" s="76">
        <v>1</v>
      </c>
      <c r="H399" s="77"/>
      <c r="I399" s="77"/>
      <c r="J399" s="77"/>
      <c r="K399" s="51"/>
      <c r="L399" s="82">
        <v>1.4</v>
      </c>
      <c r="M399" s="82">
        <v>1.68</v>
      </c>
      <c r="N399" s="82">
        <v>2.23</v>
      </c>
      <c r="O399" s="83">
        <v>2.57</v>
      </c>
      <c r="P399" s="84">
        <v>5</v>
      </c>
      <c r="Q399" s="84">
        <f>(P399*$E399*$F399*$G399*$L399*$Q$11)</f>
        <v>325936.91899999994</v>
      </c>
      <c r="R399" s="84"/>
      <c r="S399" s="84">
        <f>(R399*$E399*$F399*$G399*$L399*$S$11)</f>
        <v>0</v>
      </c>
      <c r="T399" s="84"/>
      <c r="U399" s="84">
        <f>(T399*$E399*$F399*$G399*$L399*$U$11)</f>
        <v>0</v>
      </c>
      <c r="V399" s="84"/>
      <c r="W399" s="85">
        <f>(V399*$E399*$F399*$G399*$L399*$W$11)</f>
        <v>0</v>
      </c>
      <c r="X399" s="84"/>
      <c r="Y399" s="84">
        <f>(X399*$E399*$F399*$G399*$L399*$Y$11)</f>
        <v>0</v>
      </c>
      <c r="Z399" s="84"/>
      <c r="AA399" s="84"/>
      <c r="AB399" s="84"/>
      <c r="AC399" s="84">
        <f>(AB399*$E399*$F399*$G399*$L399*$AC$11)</f>
        <v>0</v>
      </c>
      <c r="AD399" s="84"/>
      <c r="AE399" s="84"/>
      <c r="AF399" s="84"/>
      <c r="AG399" s="84">
        <f>(AF399*$E399*$F399*$G399*$L399*$AG$11)</f>
        <v>0</v>
      </c>
      <c r="AH399" s="84"/>
      <c r="AI399" s="84"/>
      <c r="AJ399" s="84">
        <v>12</v>
      </c>
      <c r="AK399" s="84">
        <f>(AJ399*$E399*$F399*$G399*$L399*$AK$11)</f>
        <v>782248.60560000001</v>
      </c>
      <c r="AL399" s="84"/>
      <c r="AM399" s="85">
        <f>(AL399*$E399*$F399*$G399*$L399*$AM$11)</f>
        <v>0</v>
      </c>
      <c r="AN399" s="84"/>
      <c r="AO399" s="84">
        <f>(AN399*$E399*$F399*$G399*$L399*$AO$11)</f>
        <v>0</v>
      </c>
      <c r="AP399" s="84">
        <v>11</v>
      </c>
      <c r="AQ399" s="84">
        <f>(AP399*$E399*$F399*$G399*$M399*$AQ$11)</f>
        <v>860473.46615999995</v>
      </c>
      <c r="AR399" s="90">
        <v>4</v>
      </c>
      <c r="AS399" s="84">
        <f>(AR399*$E399*$F399*$G399*$M399*$AS$11)</f>
        <v>398235.6537599999</v>
      </c>
      <c r="AT399" s="84"/>
      <c r="AU399" s="89">
        <f>(AT399*$E399*$F399*$G399*$M399*$AU$11)</f>
        <v>0</v>
      </c>
      <c r="AV399" s="84"/>
      <c r="AW399" s="84">
        <f>(AV399*$E399*$F399*$G399*$L399*$AW$11)</f>
        <v>0</v>
      </c>
      <c r="AX399" s="84"/>
      <c r="AY399" s="84">
        <f>(AX399*$E399*$F399*$G399*$L399*$AY$11)</f>
        <v>0</v>
      </c>
      <c r="AZ399" s="84"/>
      <c r="BA399" s="84">
        <f>(AZ399*$E399*$F399*$G399*$L399*$BA$11)</f>
        <v>0</v>
      </c>
      <c r="BB399" s="84"/>
      <c r="BC399" s="84">
        <f>(BB399*$E399*$F399*$G399*$L399*$BC$11)</f>
        <v>0</v>
      </c>
      <c r="BD399" s="84"/>
      <c r="BE399" s="85">
        <f>(BD399*$E399*$F399*$G399*$L399*$BE$11)</f>
        <v>0</v>
      </c>
      <c r="BF399" s="84"/>
      <c r="BG399" s="85">
        <f>(BF399*$E399*$F399*$G399*$L399*$BG$11)</f>
        <v>0</v>
      </c>
      <c r="BH399" s="84"/>
      <c r="BI399" s="84">
        <f>(BH399*$E399*$F399*$G399*$L399*$BI$11)</f>
        <v>0</v>
      </c>
      <c r="BJ399" s="84"/>
      <c r="BK399" s="84">
        <f>(BJ399*$E399*$F399*$G399*$M399*$BK$11)</f>
        <v>0</v>
      </c>
      <c r="BL399" s="84"/>
      <c r="BM399" s="84">
        <f>(BL399*$E399*$F399*$G399*$M399*$BM$11)</f>
        <v>0</v>
      </c>
      <c r="BN399" s="84"/>
      <c r="BO399" s="85">
        <f>(BN399*$E399*$F399*$G399*$M399*$BO$11)</f>
        <v>0</v>
      </c>
      <c r="BP399" s="84">
        <v>4</v>
      </c>
      <c r="BQ399" s="84">
        <f>(BP399*$E399*$F399*$G399*$M399*$BQ$11)</f>
        <v>284454.03839999996</v>
      </c>
      <c r="BR399" s="84"/>
      <c r="BS399" s="84">
        <f>(BR399*$E399*$F399*$G399*$M399*$BS$11)</f>
        <v>0</v>
      </c>
      <c r="BT399" s="84"/>
      <c r="BU399" s="85">
        <f>(BT399*$E399*$F399*$G399*$M399*$BU$11)</f>
        <v>0</v>
      </c>
      <c r="BV399" s="84"/>
      <c r="BW399" s="89">
        <f>(BV399*$E399*$F399*$G399*$M399*$BW$11)</f>
        <v>0</v>
      </c>
      <c r="BX399" s="84"/>
      <c r="BY399" s="84">
        <f>(BX399*$E399*$F399*$G399*$L399*$BY$11)</f>
        <v>0</v>
      </c>
      <c r="BZ399" s="84"/>
      <c r="CA399" s="84">
        <f>(BZ399*$E399*$F399*$G399*$L399*$CA$11)</f>
        <v>0</v>
      </c>
      <c r="CB399" s="84"/>
      <c r="CC399" s="84">
        <f>(CB399*$E399*$F399*$G399*$L399*$CC$11)</f>
        <v>0</v>
      </c>
      <c r="CD399" s="84"/>
      <c r="CE399" s="84">
        <f>(CD399*$E399*$F399*$G399*$M399*$CE$11)</f>
        <v>0</v>
      </c>
      <c r="CF399" s="84"/>
      <c r="CG399" s="84"/>
      <c r="CH399" s="84"/>
      <c r="CI399" s="85">
        <f>(CH399*$E399*$F399*$G399*$L399*$CI$11)</f>
        <v>0</v>
      </c>
      <c r="CJ399" s="84"/>
      <c r="CK399" s="85">
        <f>(CJ399*$E399*$F399*$G399*$L399*$CK$11)</f>
        <v>0</v>
      </c>
      <c r="CL399" s="84"/>
      <c r="CM399" s="84">
        <f>(CL399*$E399*$F399*$G399*$L399*$CM$11)</f>
        <v>0</v>
      </c>
      <c r="CN399" s="84"/>
      <c r="CO399" s="84">
        <f>(CN399*$E399*$F399*$G399*$L399*$CO$11)</f>
        <v>0</v>
      </c>
      <c r="CP399" s="84"/>
      <c r="CQ399" s="84">
        <f>(CP399*$E399*$F399*$G399*$L399*$CQ$11)</f>
        <v>0</v>
      </c>
      <c r="CR399" s="84"/>
      <c r="CS399" s="84">
        <f>(CR399*$E399*$F399*$G399*$M399*$CS$11)</f>
        <v>0</v>
      </c>
      <c r="CT399" s="84"/>
      <c r="CU399" s="84">
        <f>(CT399*$E399*$F399*$G399*$M399*$CU$11)</f>
        <v>0</v>
      </c>
      <c r="CV399" s="84"/>
      <c r="CW399" s="84">
        <f>(CV399*$E399*$F399*$G399*$M399*$CW$11)</f>
        <v>0</v>
      </c>
      <c r="CX399" s="90"/>
      <c r="CY399" s="84">
        <f>(CX399*$E399*$F399*$G399*$M399*$CY$11)</f>
        <v>0</v>
      </c>
      <c r="CZ399" s="84"/>
      <c r="DA399" s="89"/>
      <c r="DB399" s="84"/>
      <c r="DC399" s="84">
        <f>(DB399*$E399*$F399*$G399*$M399*$DC$11)</f>
        <v>0</v>
      </c>
      <c r="DD399" s="91"/>
      <c r="DE399" s="84">
        <f>(DD399*$E399*$F399*$G399*$M399*$DE$11)</f>
        <v>0</v>
      </c>
      <c r="DF399" s="84"/>
      <c r="DG399" s="84">
        <f>(DF399*$E399*$F399*$G399*$M399*$DG$11)</f>
        <v>0</v>
      </c>
      <c r="DH399" s="84"/>
      <c r="DI399" s="84">
        <f>(DH399*$E399*$F399*$G399*$N399*$DI$11)</f>
        <v>0</v>
      </c>
      <c r="DJ399" s="84"/>
      <c r="DK399" s="92">
        <f>(DJ399*$E399*$F399*$G399*$O399*$DK$11)</f>
        <v>0</v>
      </c>
      <c r="DL399" s="89"/>
      <c r="DM399" s="89"/>
      <c r="DN399" s="85">
        <f t="shared" si="1327"/>
        <v>36</v>
      </c>
      <c r="DO399" s="85">
        <f t="shared" si="1327"/>
        <v>2651348.6829199996</v>
      </c>
    </row>
    <row r="400" spans="1:119" ht="15.75" customHeight="1" x14ac:dyDescent="0.25">
      <c r="A400" s="73"/>
      <c r="B400" s="78">
        <v>353</v>
      </c>
      <c r="C400" s="79" t="s">
        <v>867</v>
      </c>
      <c r="D400" s="109" t="s">
        <v>868</v>
      </c>
      <c r="E400" s="74">
        <v>25969</v>
      </c>
      <c r="F400" s="76">
        <v>1.9</v>
      </c>
      <c r="G400" s="76">
        <v>1</v>
      </c>
      <c r="H400" s="77"/>
      <c r="I400" s="77"/>
      <c r="J400" s="77"/>
      <c r="K400" s="51"/>
      <c r="L400" s="82">
        <v>1.4</v>
      </c>
      <c r="M400" s="82">
        <v>1.68</v>
      </c>
      <c r="N400" s="82">
        <v>2.23</v>
      </c>
      <c r="O400" s="83">
        <v>2.57</v>
      </c>
      <c r="P400" s="84">
        <v>10</v>
      </c>
      <c r="Q400" s="84">
        <f>(P400*$E400*$F400*$G400*$L400*$Q$11)</f>
        <v>759852.94</v>
      </c>
      <c r="R400" s="84"/>
      <c r="S400" s="84">
        <f>(R400*$E400*$F400*$G400*$L400*$S$11)</f>
        <v>0</v>
      </c>
      <c r="T400" s="84"/>
      <c r="U400" s="84">
        <f>(T400*$E400*$F400*$G400*$L400*$U$11)</f>
        <v>0</v>
      </c>
      <c r="V400" s="84"/>
      <c r="W400" s="85">
        <f>(V400*$E400*$F400*$G400*$L400*$W$11)</f>
        <v>0</v>
      </c>
      <c r="X400" s="84">
        <v>1</v>
      </c>
      <c r="Y400" s="84">
        <f>(X400*$E400*$F400*$G400*$L400*$Y$11)</f>
        <v>96708.555999999982</v>
      </c>
      <c r="Z400" s="84"/>
      <c r="AA400" s="84"/>
      <c r="AB400" s="84"/>
      <c r="AC400" s="84">
        <f>(AB400*$E400*$F400*$G400*$L400*$AC$11)</f>
        <v>0</v>
      </c>
      <c r="AD400" s="84"/>
      <c r="AE400" s="84"/>
      <c r="AF400" s="84"/>
      <c r="AG400" s="84">
        <f>(AF400*$E400*$F400*$G400*$L400*$AG$11)</f>
        <v>0</v>
      </c>
      <c r="AH400" s="84"/>
      <c r="AI400" s="84"/>
      <c r="AJ400" s="84">
        <v>6</v>
      </c>
      <c r="AK400" s="84">
        <f>(AJ400*$E400*$F400*$G400*$L400*$AK$11)</f>
        <v>455911.76399999997</v>
      </c>
      <c r="AL400" s="84"/>
      <c r="AM400" s="85">
        <f>(AL400*$E400*$F400*$G400*$L400*$AM$11)</f>
        <v>0</v>
      </c>
      <c r="AN400" s="84"/>
      <c r="AO400" s="84">
        <f>(AN400*$E400*$F400*$G400*$L400*$AO$11)</f>
        <v>0</v>
      </c>
      <c r="AP400" s="84">
        <v>11</v>
      </c>
      <c r="AQ400" s="84">
        <f>(AP400*$E400*$F400*$G400*$M400*$AQ$11)</f>
        <v>1003005.8808</v>
      </c>
      <c r="AR400" s="90"/>
      <c r="AS400" s="84">
        <f>(AR400*$E400*$F400*$G400*$M400*$AS$11)</f>
        <v>0</v>
      </c>
      <c r="AT400" s="84"/>
      <c r="AU400" s="89">
        <f>(AT400*$E400*$F400*$G400*$M400*$AU$11)</f>
        <v>0</v>
      </c>
      <c r="AV400" s="84"/>
      <c r="AW400" s="84">
        <f>(AV400*$E400*$F400*$G400*$L400*$AW$11)</f>
        <v>0</v>
      </c>
      <c r="AX400" s="84">
        <v>0</v>
      </c>
      <c r="AY400" s="84">
        <f>(AX400*$E400*$F400*$G400*$L400*$AY$11)</f>
        <v>0</v>
      </c>
      <c r="AZ400" s="84"/>
      <c r="BA400" s="84">
        <f>(AZ400*$E400*$F400*$G400*$L400*$BA$11)</f>
        <v>0</v>
      </c>
      <c r="BB400" s="84"/>
      <c r="BC400" s="84">
        <f>(BB400*$E400*$F400*$G400*$L400*$BC$11)</f>
        <v>0</v>
      </c>
      <c r="BD400" s="84"/>
      <c r="BE400" s="85">
        <f>(BD400*$E400*$F400*$G400*$L400*$BE$11)</f>
        <v>0</v>
      </c>
      <c r="BF400" s="84"/>
      <c r="BG400" s="85">
        <f>(BF400*$E400*$F400*$G400*$L400*$BG$11)</f>
        <v>0</v>
      </c>
      <c r="BH400" s="84"/>
      <c r="BI400" s="84">
        <f>(BH400*$E400*$F400*$G400*$L400*$BI$11)</f>
        <v>0</v>
      </c>
      <c r="BJ400" s="84"/>
      <c r="BK400" s="84">
        <f>(BJ400*$E400*$F400*$G400*$M400*$BK$11)</f>
        <v>0</v>
      </c>
      <c r="BL400" s="84"/>
      <c r="BM400" s="84">
        <f>(BL400*$E400*$F400*$G400*$M400*$BM$11)</f>
        <v>0</v>
      </c>
      <c r="BN400" s="84"/>
      <c r="BO400" s="85">
        <f>(BN400*$E400*$F400*$G400*$M400*$BO$11)</f>
        <v>0</v>
      </c>
      <c r="BP400" s="84"/>
      <c r="BQ400" s="84">
        <f>(BP400*$E400*$F400*$G400*$M400*$BQ$11)</f>
        <v>0</v>
      </c>
      <c r="BR400" s="84"/>
      <c r="BS400" s="84">
        <f>(BR400*$E400*$F400*$G400*$M400*$BS$11)</f>
        <v>0</v>
      </c>
      <c r="BT400" s="84"/>
      <c r="BU400" s="85">
        <f>(BT400*$E400*$F400*$G400*$M400*$BU$11)</f>
        <v>0</v>
      </c>
      <c r="BV400" s="84"/>
      <c r="BW400" s="89">
        <f>(BV400*$E400*$F400*$G400*$M400*$BW$11)</f>
        <v>0</v>
      </c>
      <c r="BX400" s="84"/>
      <c r="BY400" s="84">
        <f>(BX400*$E400*$F400*$G400*$L400*$BY$11)</f>
        <v>0</v>
      </c>
      <c r="BZ400" s="84"/>
      <c r="CA400" s="84">
        <f>(BZ400*$E400*$F400*$G400*$L400*$CA$11)</f>
        <v>0</v>
      </c>
      <c r="CB400" s="84"/>
      <c r="CC400" s="84">
        <f>(CB400*$E400*$F400*$G400*$L400*$CC$11)</f>
        <v>0</v>
      </c>
      <c r="CD400" s="84"/>
      <c r="CE400" s="84">
        <f>(CD400*$E400*$F400*$G400*$M400*$CE$11)</f>
        <v>0</v>
      </c>
      <c r="CF400" s="84"/>
      <c r="CG400" s="84"/>
      <c r="CH400" s="84"/>
      <c r="CI400" s="85">
        <f>(CH400*$E400*$F400*$G400*$L400*$CI$11)</f>
        <v>0</v>
      </c>
      <c r="CJ400" s="84"/>
      <c r="CK400" s="85">
        <f>(CJ400*$E400*$F400*$G400*$L400*$CK$11)</f>
        <v>0</v>
      </c>
      <c r="CL400" s="84"/>
      <c r="CM400" s="84">
        <f>(CL400*$E400*$F400*$G400*$L400*$CM$11)</f>
        <v>0</v>
      </c>
      <c r="CN400" s="84"/>
      <c r="CO400" s="84">
        <f>(CN400*$E400*$F400*$G400*$L400*$CO$11)</f>
        <v>0</v>
      </c>
      <c r="CP400" s="84"/>
      <c r="CQ400" s="84">
        <f>(CP400*$E400*$F400*$G400*$L400*$CQ$11)</f>
        <v>0</v>
      </c>
      <c r="CR400" s="84"/>
      <c r="CS400" s="84">
        <f>(CR400*$E400*$F400*$G400*$M400*$CS$11)</f>
        <v>0</v>
      </c>
      <c r="CT400" s="84"/>
      <c r="CU400" s="84">
        <f>(CT400*$E400*$F400*$G400*$M400*$CU$11)</f>
        <v>0</v>
      </c>
      <c r="CV400" s="84"/>
      <c r="CW400" s="84">
        <f>(CV400*$E400*$F400*$G400*$M400*$CW$11)</f>
        <v>0</v>
      </c>
      <c r="CX400" s="90"/>
      <c r="CY400" s="84">
        <f>(CX400*$E400*$F400*$G400*$M400*$CY$11)</f>
        <v>0</v>
      </c>
      <c r="CZ400" s="84"/>
      <c r="DA400" s="89"/>
      <c r="DB400" s="84"/>
      <c r="DC400" s="84">
        <f>(DB400*$E400*$F400*$G400*$M400*$DC$11)</f>
        <v>0</v>
      </c>
      <c r="DD400" s="91"/>
      <c r="DE400" s="84">
        <f>(DD400*$E400*$F400*$G400*$M400*$DE$11)</f>
        <v>0</v>
      </c>
      <c r="DF400" s="84"/>
      <c r="DG400" s="84">
        <f>(DF400*$E400*$F400*$G400*$M400*$DG$11)</f>
        <v>0</v>
      </c>
      <c r="DH400" s="84"/>
      <c r="DI400" s="84">
        <f>(DH400*$E400*$F400*$G400*$N400*$DI$11)</f>
        <v>0</v>
      </c>
      <c r="DJ400" s="84"/>
      <c r="DK400" s="92">
        <f>(DJ400*$E400*$F400*$G400*$O400*$DK$11)</f>
        <v>0</v>
      </c>
      <c r="DL400" s="89"/>
      <c r="DM400" s="89"/>
      <c r="DN400" s="85">
        <f t="shared" si="1327"/>
        <v>28</v>
      </c>
      <c r="DO400" s="85">
        <f t="shared" si="1327"/>
        <v>2315479.1407999997</v>
      </c>
    </row>
    <row r="401" spans="1:119" ht="15.75" customHeight="1" x14ac:dyDescent="0.25">
      <c r="A401" s="196">
        <v>35</v>
      </c>
      <c r="B401" s="211"/>
      <c r="C401" s="212"/>
      <c r="D401" s="214" t="s">
        <v>869</v>
      </c>
      <c r="E401" s="200">
        <v>25969</v>
      </c>
      <c r="F401" s="213">
        <v>1.4</v>
      </c>
      <c r="G401" s="207"/>
      <c r="H401" s="77"/>
      <c r="I401" s="77"/>
      <c r="J401" s="77"/>
      <c r="K401" s="208"/>
      <c r="L401" s="209">
        <v>1.4</v>
      </c>
      <c r="M401" s="209">
        <v>1.68</v>
      </c>
      <c r="N401" s="209">
        <v>2.23</v>
      </c>
      <c r="O401" s="210">
        <v>2.57</v>
      </c>
      <c r="P401" s="206">
        <f t="shared" ref="P401:CA401" si="1328">SUM(P402:P410)</f>
        <v>813</v>
      </c>
      <c r="Q401" s="206">
        <f t="shared" si="1328"/>
        <v>46850532.667399988</v>
      </c>
      <c r="R401" s="206">
        <f t="shared" si="1328"/>
        <v>20</v>
      </c>
      <c r="S401" s="206">
        <f t="shared" si="1328"/>
        <v>1191769.348</v>
      </c>
      <c r="T401" s="206">
        <f t="shared" si="1328"/>
        <v>117</v>
      </c>
      <c r="U401" s="206">
        <f t="shared" si="1328"/>
        <v>8577430.8549999986</v>
      </c>
      <c r="V401" s="206">
        <f t="shared" si="1328"/>
        <v>0</v>
      </c>
      <c r="W401" s="206">
        <f t="shared" si="1328"/>
        <v>0</v>
      </c>
      <c r="X401" s="206">
        <f t="shared" si="1328"/>
        <v>2</v>
      </c>
      <c r="Y401" s="206">
        <f t="shared" si="1328"/>
        <v>147607.79599999997</v>
      </c>
      <c r="Z401" s="206">
        <f t="shared" si="1328"/>
        <v>0</v>
      </c>
      <c r="AA401" s="206">
        <f t="shared" si="1328"/>
        <v>0</v>
      </c>
      <c r="AB401" s="206">
        <f t="shared" si="1328"/>
        <v>0</v>
      </c>
      <c r="AC401" s="206">
        <f t="shared" si="1328"/>
        <v>0</v>
      </c>
      <c r="AD401" s="206">
        <f t="shared" si="1328"/>
        <v>0</v>
      </c>
      <c r="AE401" s="206">
        <f t="shared" si="1328"/>
        <v>0</v>
      </c>
      <c r="AF401" s="206">
        <f t="shared" si="1328"/>
        <v>165</v>
      </c>
      <c r="AG401" s="206">
        <f t="shared" si="1328"/>
        <v>9738115.3100000005</v>
      </c>
      <c r="AH401" s="206">
        <f t="shared" si="1328"/>
        <v>0</v>
      </c>
      <c r="AI401" s="206">
        <f t="shared" si="1328"/>
        <v>0</v>
      </c>
      <c r="AJ401" s="206">
        <f t="shared" si="1328"/>
        <v>0</v>
      </c>
      <c r="AK401" s="206">
        <f t="shared" si="1328"/>
        <v>0</v>
      </c>
      <c r="AL401" s="206">
        <f t="shared" si="1328"/>
        <v>250</v>
      </c>
      <c r="AM401" s="206">
        <f t="shared" si="1328"/>
        <v>13841321.186000001</v>
      </c>
      <c r="AN401" s="206">
        <f t="shared" si="1328"/>
        <v>167</v>
      </c>
      <c r="AO401" s="206">
        <f t="shared" si="1328"/>
        <v>9397781.1774000004</v>
      </c>
      <c r="AP401" s="206">
        <f t="shared" si="1328"/>
        <v>259</v>
      </c>
      <c r="AQ401" s="206">
        <f t="shared" si="1328"/>
        <v>18338690.776559997</v>
      </c>
      <c r="AR401" s="206">
        <f t="shared" si="1328"/>
        <v>1</v>
      </c>
      <c r="AS401" s="206">
        <f t="shared" si="1328"/>
        <v>168578.28287999996</v>
      </c>
      <c r="AT401" s="206">
        <f t="shared" si="1328"/>
        <v>43</v>
      </c>
      <c r="AU401" s="206">
        <f t="shared" si="1328"/>
        <v>2792579.5312800002</v>
      </c>
      <c r="AV401" s="206">
        <f t="shared" si="1328"/>
        <v>0</v>
      </c>
      <c r="AW401" s="206">
        <f t="shared" si="1328"/>
        <v>0</v>
      </c>
      <c r="AX401" s="206">
        <f t="shared" si="1328"/>
        <v>0</v>
      </c>
      <c r="AY401" s="206">
        <f t="shared" si="1328"/>
        <v>0</v>
      </c>
      <c r="AZ401" s="206">
        <f t="shared" si="1328"/>
        <v>0</v>
      </c>
      <c r="BA401" s="206">
        <f t="shared" si="1328"/>
        <v>0</v>
      </c>
      <c r="BB401" s="206">
        <f t="shared" si="1328"/>
        <v>0</v>
      </c>
      <c r="BC401" s="206">
        <f t="shared" si="1328"/>
        <v>0</v>
      </c>
      <c r="BD401" s="206">
        <f t="shared" si="1328"/>
        <v>0</v>
      </c>
      <c r="BE401" s="206">
        <f t="shared" si="1328"/>
        <v>0</v>
      </c>
      <c r="BF401" s="206">
        <f t="shared" si="1328"/>
        <v>0</v>
      </c>
      <c r="BG401" s="206">
        <f t="shared" si="1328"/>
        <v>0</v>
      </c>
      <c r="BH401" s="206">
        <f t="shared" si="1328"/>
        <v>34</v>
      </c>
      <c r="BI401" s="206">
        <f t="shared" si="1328"/>
        <v>2169180.1823999998</v>
      </c>
      <c r="BJ401" s="206">
        <f t="shared" si="1328"/>
        <v>28</v>
      </c>
      <c r="BK401" s="206">
        <f t="shared" si="1328"/>
        <v>1714708.1397600002</v>
      </c>
      <c r="BL401" s="206">
        <f t="shared" si="1328"/>
        <v>4</v>
      </c>
      <c r="BM401" s="206">
        <f t="shared" si="1328"/>
        <v>283581.48</v>
      </c>
      <c r="BN401" s="206">
        <f t="shared" si="1328"/>
        <v>0</v>
      </c>
      <c r="BO401" s="206">
        <f t="shared" si="1328"/>
        <v>0</v>
      </c>
      <c r="BP401" s="206">
        <f t="shared" si="1328"/>
        <v>70</v>
      </c>
      <c r="BQ401" s="206">
        <f t="shared" si="1328"/>
        <v>4550392.0559999999</v>
      </c>
      <c r="BR401" s="206">
        <f t="shared" si="1328"/>
        <v>32</v>
      </c>
      <c r="BS401" s="206">
        <f t="shared" si="1328"/>
        <v>1779102.9496799998</v>
      </c>
      <c r="BT401" s="206">
        <f t="shared" si="1328"/>
        <v>78</v>
      </c>
      <c r="BU401" s="206">
        <f t="shared" si="1328"/>
        <v>6172478.1216000002</v>
      </c>
      <c r="BV401" s="206">
        <f t="shared" si="1328"/>
        <v>159</v>
      </c>
      <c r="BW401" s="206">
        <f t="shared" si="1328"/>
        <v>10952353.036799999</v>
      </c>
      <c r="BX401" s="206">
        <f t="shared" si="1328"/>
        <v>0</v>
      </c>
      <c r="BY401" s="206">
        <f t="shared" si="1328"/>
        <v>0</v>
      </c>
      <c r="BZ401" s="206">
        <f t="shared" si="1328"/>
        <v>160</v>
      </c>
      <c r="CA401" s="206">
        <f t="shared" si="1328"/>
        <v>6475110.459999999</v>
      </c>
      <c r="CB401" s="206">
        <f t="shared" ref="CB401:DO401" si="1329">SUM(CB402:CB410)</f>
        <v>0</v>
      </c>
      <c r="CC401" s="206">
        <f t="shared" si="1329"/>
        <v>0</v>
      </c>
      <c r="CD401" s="206">
        <f t="shared" si="1329"/>
        <v>103</v>
      </c>
      <c r="CE401" s="206">
        <f t="shared" si="1329"/>
        <v>6547241.9543999992</v>
      </c>
      <c r="CF401" s="206">
        <f t="shared" si="1329"/>
        <v>0</v>
      </c>
      <c r="CG401" s="206">
        <f t="shared" si="1329"/>
        <v>0</v>
      </c>
      <c r="CH401" s="206">
        <f t="shared" si="1329"/>
        <v>0</v>
      </c>
      <c r="CI401" s="206">
        <f t="shared" si="1329"/>
        <v>0</v>
      </c>
      <c r="CJ401" s="206">
        <f t="shared" si="1329"/>
        <v>75</v>
      </c>
      <c r="CK401" s="206">
        <f t="shared" si="1329"/>
        <v>3250280.04</v>
      </c>
      <c r="CL401" s="206">
        <f t="shared" si="1329"/>
        <v>0</v>
      </c>
      <c r="CM401" s="206">
        <f t="shared" si="1329"/>
        <v>0</v>
      </c>
      <c r="CN401" s="206">
        <f t="shared" si="1329"/>
        <v>176</v>
      </c>
      <c r="CO401" s="206">
        <f t="shared" si="1329"/>
        <v>9448353.2079999987</v>
      </c>
      <c r="CP401" s="206">
        <f t="shared" si="1329"/>
        <v>40</v>
      </c>
      <c r="CQ401" s="206">
        <f t="shared" si="1329"/>
        <v>1914902.1219999997</v>
      </c>
      <c r="CR401" s="206">
        <f t="shared" si="1329"/>
        <v>635</v>
      </c>
      <c r="CS401" s="206">
        <f t="shared" si="1329"/>
        <v>40324413.897599995</v>
      </c>
      <c r="CT401" s="206">
        <f t="shared" si="1329"/>
        <v>0</v>
      </c>
      <c r="CU401" s="206">
        <f t="shared" si="1329"/>
        <v>0</v>
      </c>
      <c r="CV401" s="206">
        <f t="shared" si="1329"/>
        <v>0</v>
      </c>
      <c r="CW401" s="206">
        <f t="shared" si="1329"/>
        <v>0</v>
      </c>
      <c r="CX401" s="206">
        <f t="shared" si="1329"/>
        <v>0</v>
      </c>
      <c r="CY401" s="206">
        <f t="shared" si="1329"/>
        <v>0</v>
      </c>
      <c r="CZ401" s="206">
        <f t="shared" si="1329"/>
        <v>0</v>
      </c>
      <c r="DA401" s="206">
        <f t="shared" si="1329"/>
        <v>0</v>
      </c>
      <c r="DB401" s="206">
        <f t="shared" si="1329"/>
        <v>0</v>
      </c>
      <c r="DC401" s="206">
        <f t="shared" si="1329"/>
        <v>0</v>
      </c>
      <c r="DD401" s="206">
        <f t="shared" si="1329"/>
        <v>0</v>
      </c>
      <c r="DE401" s="206">
        <f t="shared" si="1329"/>
        <v>0</v>
      </c>
      <c r="DF401" s="206">
        <f t="shared" si="1329"/>
        <v>97</v>
      </c>
      <c r="DG401" s="206">
        <f t="shared" si="1329"/>
        <v>6209561.8536</v>
      </c>
      <c r="DH401" s="206">
        <f t="shared" si="1329"/>
        <v>5</v>
      </c>
      <c r="DI401" s="206">
        <f t="shared" si="1329"/>
        <v>311560.48060000001</v>
      </c>
      <c r="DJ401" s="206">
        <f t="shared" si="1329"/>
        <v>25</v>
      </c>
      <c r="DK401" s="206">
        <f t="shared" si="1329"/>
        <v>2185745.8075000001</v>
      </c>
      <c r="DL401" s="206">
        <f t="shared" si="1329"/>
        <v>0</v>
      </c>
      <c r="DM401" s="206">
        <f t="shared" si="1329"/>
        <v>0</v>
      </c>
      <c r="DN401" s="206">
        <f t="shared" si="1329"/>
        <v>3558</v>
      </c>
      <c r="DO401" s="206">
        <f t="shared" si="1329"/>
        <v>215333372.72046</v>
      </c>
    </row>
    <row r="402" spans="1:119" ht="15.75" customHeight="1" x14ac:dyDescent="0.25">
      <c r="A402" s="73"/>
      <c r="B402" s="78">
        <v>354</v>
      </c>
      <c r="C402" s="79" t="s">
        <v>870</v>
      </c>
      <c r="D402" s="109" t="s">
        <v>871</v>
      </c>
      <c r="E402" s="74">
        <v>25969</v>
      </c>
      <c r="F402" s="81">
        <v>1.02</v>
      </c>
      <c r="G402" s="76">
        <v>1</v>
      </c>
      <c r="H402" s="77"/>
      <c r="I402" s="77"/>
      <c r="J402" s="77"/>
      <c r="K402" s="51"/>
      <c r="L402" s="82">
        <v>1.4</v>
      </c>
      <c r="M402" s="82">
        <v>1.68</v>
      </c>
      <c r="N402" s="82">
        <v>2.23</v>
      </c>
      <c r="O402" s="83">
        <v>2.57</v>
      </c>
      <c r="P402" s="84">
        <v>43</v>
      </c>
      <c r="Q402" s="84">
        <f t="shared" ref="Q402:Q410" si="1330">(P402*$E402*$F402*$G402*$L402*$Q$11)</f>
        <v>1754060.5236000002</v>
      </c>
      <c r="R402" s="84"/>
      <c r="S402" s="84">
        <f t="shared" ref="S402:S410" si="1331">(R402*$E402*$F402*$G402*$L402*$S$11)</f>
        <v>0</v>
      </c>
      <c r="T402" s="84"/>
      <c r="U402" s="84">
        <f t="shared" ref="U402:U410" si="1332">(T402*$E402*$F402*$G402*$L402*$U$11)</f>
        <v>0</v>
      </c>
      <c r="V402" s="84"/>
      <c r="W402" s="85">
        <f t="shared" ref="W402:W410" si="1333">(V402*$E402*$F402*$G402*$L402*$W$11)</f>
        <v>0</v>
      </c>
      <c r="X402" s="84"/>
      <c r="Y402" s="84">
        <f t="shared" ref="Y402:Y410" si="1334">(X402*$E402*$F402*$G402*$L402*$Y$11)</f>
        <v>0</v>
      </c>
      <c r="Z402" s="84"/>
      <c r="AA402" s="84"/>
      <c r="AB402" s="84"/>
      <c r="AC402" s="84">
        <f t="shared" ref="AC402:AC410" si="1335">(AB402*$E402*$F402*$G402*$L402*$AC$11)</f>
        <v>0</v>
      </c>
      <c r="AD402" s="84"/>
      <c r="AE402" s="84"/>
      <c r="AF402" s="84">
        <v>5</v>
      </c>
      <c r="AG402" s="84">
        <f t="shared" ref="AG402:AG410" si="1336">(AF402*$E402*$F402*$G402*$L402*$AG$11)</f>
        <v>203960.52599999998</v>
      </c>
      <c r="AH402" s="84"/>
      <c r="AI402" s="84"/>
      <c r="AJ402" s="86"/>
      <c r="AK402" s="84">
        <f t="shared" ref="AK402:AK410" si="1337">(AJ402*$E402*$F402*$G402*$L402*$AK$11)</f>
        <v>0</v>
      </c>
      <c r="AL402" s="84">
        <v>45</v>
      </c>
      <c r="AM402" s="85">
        <f t="shared" ref="AM402:AM410" si="1338">(AL402*$E402*$F402*$G402*$L402*$AM$11)</f>
        <v>1835644.7340000002</v>
      </c>
      <c r="AN402" s="84">
        <v>27</v>
      </c>
      <c r="AO402" s="84">
        <f t="shared" ref="AO402:AO410" si="1339">(AN402*$E402*$F402*$G402*$L402*$AO$11)</f>
        <v>1101386.8404000001</v>
      </c>
      <c r="AP402" s="84">
        <v>6</v>
      </c>
      <c r="AQ402" s="84">
        <f t="shared" ref="AQ402:AQ410" si="1340">(AP402*$E402*$F402*$G402*$M402*$AQ$11)</f>
        <v>293703.15744000004</v>
      </c>
      <c r="AR402" s="90"/>
      <c r="AS402" s="84">
        <f t="shared" ref="AS402:AS410" si="1341">(AR402*$E402*$F402*$G402*$M402*$AS$11)</f>
        <v>0</v>
      </c>
      <c r="AT402" s="84">
        <v>12</v>
      </c>
      <c r="AU402" s="89">
        <f t="shared" ref="AU402:AU410" si="1342">(AT402*$E402*$F402*$G402*$M402*$AU$11)</f>
        <v>587406.31488000008</v>
      </c>
      <c r="AV402" s="84"/>
      <c r="AW402" s="84">
        <f t="shared" ref="AW402:AW410" si="1343">(AV402*$E402*$F402*$G402*$L402*$AW$11)</f>
        <v>0</v>
      </c>
      <c r="AX402" s="84"/>
      <c r="AY402" s="84">
        <f t="shared" ref="AY402:AY410" si="1344">(AX402*$E402*$F402*$G402*$L402*$AY$11)</f>
        <v>0</v>
      </c>
      <c r="AZ402" s="84"/>
      <c r="BA402" s="84">
        <f t="shared" ref="BA402:BA410" si="1345">(AZ402*$E402*$F402*$G402*$L402*$BA$11)</f>
        <v>0</v>
      </c>
      <c r="BB402" s="84"/>
      <c r="BC402" s="84">
        <f t="shared" ref="BC402:BC410" si="1346">(BB402*$E402*$F402*$G402*$L402*$BC$11)</f>
        <v>0</v>
      </c>
      <c r="BD402" s="84"/>
      <c r="BE402" s="85">
        <f t="shared" ref="BE402:BE410" si="1347">(BD402*$E402*$F402*$G402*$L402*$BE$11)</f>
        <v>0</v>
      </c>
      <c r="BF402" s="84"/>
      <c r="BG402" s="85">
        <f t="shared" ref="BG402:BG410" si="1348">(BF402*$E402*$F402*$G402*$L402*$BG$11)</f>
        <v>0</v>
      </c>
      <c r="BH402" s="84">
        <v>2</v>
      </c>
      <c r="BI402" s="84">
        <f t="shared" ref="BI402:BI410" si="1349">(BH402*$E402*$F402*$G402*$L402*$BI$11)</f>
        <v>89000.956799999985</v>
      </c>
      <c r="BJ402" s="84">
        <v>10</v>
      </c>
      <c r="BK402" s="84">
        <f t="shared" ref="BK402:BK410" si="1350">(BJ402*$E402*$F402*$G402*$M402*$BK$11)</f>
        <v>489505.26240000001</v>
      </c>
      <c r="BL402" s="84"/>
      <c r="BM402" s="84">
        <f t="shared" ref="BM402:BM410" si="1351">(BL402*$E402*$F402*$G402*$M402*$BM$11)</f>
        <v>0</v>
      </c>
      <c r="BN402" s="84"/>
      <c r="BO402" s="85">
        <f t="shared" ref="BO402:BO410" si="1352">(BN402*$E402*$F402*$G402*$M402*$BO$11)</f>
        <v>0</v>
      </c>
      <c r="BP402" s="84"/>
      <c r="BQ402" s="84">
        <f t="shared" ref="BQ402:BQ410" si="1353">(BP402*$E402*$F402*$G402*$M402*$BQ$11)</f>
        <v>0</v>
      </c>
      <c r="BR402" s="84">
        <v>8</v>
      </c>
      <c r="BS402" s="84">
        <f t="shared" ref="BS402:BS410" si="1354">(BR402*$E402*$F402*$G402*$M402*$BS$11)</f>
        <v>320403.44448000001</v>
      </c>
      <c r="BT402" s="84">
        <v>4</v>
      </c>
      <c r="BU402" s="85">
        <f t="shared" ref="BU402:BU410" si="1355">(BT402*$E402*$F402*$G402*$M402*$BU$11)</f>
        <v>213602.29631999999</v>
      </c>
      <c r="BV402" s="84">
        <v>6</v>
      </c>
      <c r="BW402" s="89">
        <f t="shared" ref="BW402:BW410" si="1356">(BV402*$E402*$F402*$G402*$M402*$BW$11)</f>
        <v>320403.44448000001</v>
      </c>
      <c r="BX402" s="84"/>
      <c r="BY402" s="84">
        <f t="shared" ref="BY402:BY410" si="1357">(BX402*$E402*$F402*$G402*$L402*$BY$11)</f>
        <v>0</v>
      </c>
      <c r="BZ402" s="84"/>
      <c r="CA402" s="84">
        <f t="shared" ref="CA402:CA410" si="1358">(BZ402*$E402*$F402*$G402*$L402*$CA$11)</f>
        <v>0</v>
      </c>
      <c r="CB402" s="84"/>
      <c r="CC402" s="84">
        <f t="shared" ref="CC402:CC410" si="1359">(CB402*$E402*$F402*$G402*$L402*$CC$11)</f>
        <v>0</v>
      </c>
      <c r="CD402" s="84">
        <v>4</v>
      </c>
      <c r="CE402" s="84">
        <f t="shared" ref="CE402:CE410" si="1360">(CD402*$E402*$F402*$G402*$M402*$CE$11)</f>
        <v>178001.9136</v>
      </c>
      <c r="CF402" s="84"/>
      <c r="CG402" s="84"/>
      <c r="CH402" s="84"/>
      <c r="CI402" s="85">
        <f t="shared" ref="CI402:CI410" si="1361">(CH402*$E402*$F402*$G402*$L402*$CI$11)</f>
        <v>0</v>
      </c>
      <c r="CJ402" s="84"/>
      <c r="CK402" s="85">
        <f t="shared" ref="CK402:CK410" si="1362">(CJ402*$E402*$F402*$G402*$L402*$CK$11)</f>
        <v>0</v>
      </c>
      <c r="CL402" s="84"/>
      <c r="CM402" s="84">
        <f t="shared" ref="CM402:CM410" si="1363">(CL402*$E402*$F402*$G402*$L402*$CM$11)</f>
        <v>0</v>
      </c>
      <c r="CN402" s="84">
        <v>4</v>
      </c>
      <c r="CO402" s="84">
        <f t="shared" ref="CO402:CO410" si="1364">(CN402*$E402*$F402*$G402*$L402*$CO$11)</f>
        <v>148334.92799999999</v>
      </c>
      <c r="CP402" s="84">
        <v>12</v>
      </c>
      <c r="CQ402" s="84">
        <f t="shared" ref="CQ402:CQ410" si="1365">(CP402*$E402*$F402*$G402*$L402*$CQ$11)</f>
        <v>445004.78399999999</v>
      </c>
      <c r="CR402" s="84">
        <v>45</v>
      </c>
      <c r="CS402" s="84">
        <f t="shared" ref="CS402:CS410" si="1366">(CR402*$E402*$F402*$G402*$M402*$CS$11)</f>
        <v>2002521.5280000002</v>
      </c>
      <c r="CT402" s="84"/>
      <c r="CU402" s="84">
        <f t="shared" ref="CU402:CU410" si="1367">(CT402*$E402*$F402*$G402*$M402*$CU$11)</f>
        <v>0</v>
      </c>
      <c r="CV402" s="84"/>
      <c r="CW402" s="84">
        <f t="shared" ref="CW402:CW410" si="1368">(CV402*$E402*$F402*$G402*$M402*$CW$11)</f>
        <v>0</v>
      </c>
      <c r="CX402" s="90"/>
      <c r="CY402" s="84">
        <f t="shared" ref="CY402:CY410" si="1369">(CX402*$E402*$F402*$G402*$M402*$CY$11)</f>
        <v>0</v>
      </c>
      <c r="CZ402" s="84"/>
      <c r="DA402" s="89"/>
      <c r="DB402" s="84"/>
      <c r="DC402" s="84">
        <f t="shared" ref="DC402:DC410" si="1370">(DB402*$E402*$F402*$G402*$M402*$DC$11)</f>
        <v>0</v>
      </c>
      <c r="DD402" s="91"/>
      <c r="DE402" s="84">
        <f t="shared" ref="DE402:DE410" si="1371">(DD402*$E402*$F402*$G402*$M402*$DE$11)</f>
        <v>0</v>
      </c>
      <c r="DF402" s="84">
        <v>4</v>
      </c>
      <c r="DG402" s="84">
        <f t="shared" ref="DG402:DG410" si="1372">(DF402*$E402*$F402*$G402*$M402*$DG$11)</f>
        <v>178001.9136</v>
      </c>
      <c r="DH402" s="84">
        <v>3</v>
      </c>
      <c r="DI402" s="84">
        <f t="shared" ref="DI402:DI410" si="1373">(DH402*$E402*$F402*$G402*$N402*$DI$11)</f>
        <v>177207.2622</v>
      </c>
      <c r="DJ402" s="84">
        <v>5</v>
      </c>
      <c r="DK402" s="92">
        <f t="shared" ref="DK402:DK410" si="1374">(DJ402*$E402*$F402*$G402*$O402*$DK$11)</f>
        <v>340375.68299999996</v>
      </c>
      <c r="DL402" s="89"/>
      <c r="DM402" s="89"/>
      <c r="DN402" s="85">
        <f t="shared" ref="DN402:DN410" si="1375">SUM(P402,R402,T402,V402,X402,Z402,AB402,AD402,AF402,AH402,AJ402,AL402,AR402,AV402,AX402,CB402,AN402,BB402,BD402,BF402,CP402,BH402,BJ402,AP402,BN402,AT402,CR402,BP402,CT402,BR402,BT402,BV402,CD402,BX402,BZ402,CF402,CH402,CJ402,CL402,CN402,CV402,CX402,BL402,AZ402,CZ402,DB402,DD402,DF402,DH402,DJ402,DL402)</f>
        <v>245</v>
      </c>
      <c r="DO402" s="85">
        <f t="shared" ref="DO402:DO410" si="1376">SUM(Q402,S402,U402,W402,Y402,AA402,AC402,AE402,AG402,AI402,AK402,AM402,AS402,AW402,AY402,CC402,AO402,BC402,BE402,BG402,CQ402,BI402,BK402,AQ402,BO402,AU402,CS402,BQ402,CU402,BS402,BU402,BW402,CE402,BY402,CA402,CG402,CI402,CK402,CM402,CO402,CW402,CY402,BM402,BA402,DA402,DC402,DE402,DG402,DI402,DK402,DM402)</f>
        <v>10678525.513200002</v>
      </c>
    </row>
    <row r="403" spans="1:119" ht="15.75" customHeight="1" x14ac:dyDescent="0.25">
      <c r="A403" s="73"/>
      <c r="B403" s="78">
        <v>355</v>
      </c>
      <c r="C403" s="79" t="s">
        <v>872</v>
      </c>
      <c r="D403" s="109" t="s">
        <v>873</v>
      </c>
      <c r="E403" s="74">
        <v>25969</v>
      </c>
      <c r="F403" s="81">
        <v>1.49</v>
      </c>
      <c r="G403" s="76">
        <v>1</v>
      </c>
      <c r="H403" s="77"/>
      <c r="I403" s="77"/>
      <c r="J403" s="77"/>
      <c r="K403" s="51"/>
      <c r="L403" s="82">
        <v>1.4</v>
      </c>
      <c r="M403" s="82">
        <v>1.68</v>
      </c>
      <c r="N403" s="82">
        <v>2.23</v>
      </c>
      <c r="O403" s="83">
        <v>2.57</v>
      </c>
      <c r="P403" s="84">
        <v>651</v>
      </c>
      <c r="Q403" s="84">
        <f t="shared" si="1330"/>
        <v>38792092.277399994</v>
      </c>
      <c r="R403" s="84">
        <v>20</v>
      </c>
      <c r="S403" s="84">
        <f t="shared" si="1331"/>
        <v>1191769.348</v>
      </c>
      <c r="T403" s="84"/>
      <c r="U403" s="84">
        <f t="shared" si="1332"/>
        <v>0</v>
      </c>
      <c r="V403" s="84"/>
      <c r="W403" s="85">
        <f t="shared" si="1333"/>
        <v>0</v>
      </c>
      <c r="X403" s="84"/>
      <c r="Y403" s="84">
        <f t="shared" si="1334"/>
        <v>0</v>
      </c>
      <c r="Z403" s="84"/>
      <c r="AA403" s="84"/>
      <c r="AB403" s="84"/>
      <c r="AC403" s="84">
        <f t="shared" si="1335"/>
        <v>0</v>
      </c>
      <c r="AD403" s="84"/>
      <c r="AE403" s="84"/>
      <c r="AF403" s="84">
        <v>160</v>
      </c>
      <c r="AG403" s="84">
        <f t="shared" si="1336"/>
        <v>9534154.784</v>
      </c>
      <c r="AH403" s="84"/>
      <c r="AI403" s="84"/>
      <c r="AJ403" s="86"/>
      <c r="AK403" s="84">
        <f t="shared" si="1337"/>
        <v>0</v>
      </c>
      <c r="AL403" s="84">
        <v>185</v>
      </c>
      <c r="AM403" s="85">
        <f t="shared" si="1338"/>
        <v>11023866.469000001</v>
      </c>
      <c r="AN403" s="84">
        <v>136</v>
      </c>
      <c r="AO403" s="84">
        <f t="shared" si="1339"/>
        <v>8104031.5663999999</v>
      </c>
      <c r="AP403" s="84">
        <v>249</v>
      </c>
      <c r="AQ403" s="84">
        <f t="shared" si="1340"/>
        <v>17805034.059119999</v>
      </c>
      <c r="AR403" s="90"/>
      <c r="AS403" s="84">
        <f t="shared" si="1341"/>
        <v>0</v>
      </c>
      <c r="AT403" s="84">
        <v>30</v>
      </c>
      <c r="AU403" s="89">
        <f t="shared" si="1342"/>
        <v>2145184.8264000001</v>
      </c>
      <c r="AV403" s="84"/>
      <c r="AW403" s="84">
        <f t="shared" si="1343"/>
        <v>0</v>
      </c>
      <c r="AX403" s="84"/>
      <c r="AY403" s="84">
        <f t="shared" si="1344"/>
        <v>0</v>
      </c>
      <c r="AZ403" s="84"/>
      <c r="BA403" s="84">
        <f t="shared" si="1345"/>
        <v>0</v>
      </c>
      <c r="BB403" s="84"/>
      <c r="BC403" s="84">
        <f t="shared" si="1346"/>
        <v>0</v>
      </c>
      <c r="BD403" s="84"/>
      <c r="BE403" s="85">
        <f t="shared" si="1347"/>
        <v>0</v>
      </c>
      <c r="BF403" s="84"/>
      <c r="BG403" s="85">
        <f t="shared" si="1348"/>
        <v>0</v>
      </c>
      <c r="BH403" s="84">
        <v>32</v>
      </c>
      <c r="BI403" s="84">
        <f t="shared" si="1349"/>
        <v>2080179.2255999998</v>
      </c>
      <c r="BJ403" s="84">
        <v>15</v>
      </c>
      <c r="BK403" s="84">
        <f t="shared" si="1350"/>
        <v>1072592.4132000001</v>
      </c>
      <c r="BL403" s="84"/>
      <c r="BM403" s="84">
        <f t="shared" si="1351"/>
        <v>0</v>
      </c>
      <c r="BN403" s="84"/>
      <c r="BO403" s="85">
        <f t="shared" si="1352"/>
        <v>0</v>
      </c>
      <c r="BP403" s="84">
        <v>70</v>
      </c>
      <c r="BQ403" s="84">
        <f t="shared" si="1353"/>
        <v>4550392.0559999999</v>
      </c>
      <c r="BR403" s="84">
        <v>18</v>
      </c>
      <c r="BS403" s="84">
        <f t="shared" si="1354"/>
        <v>1053090.7329599999</v>
      </c>
      <c r="BT403" s="84">
        <v>60</v>
      </c>
      <c r="BU403" s="85">
        <f t="shared" si="1355"/>
        <v>4680403.2576000001</v>
      </c>
      <c r="BV403" s="84">
        <v>90</v>
      </c>
      <c r="BW403" s="89">
        <f t="shared" si="1356"/>
        <v>7020604.8863999993</v>
      </c>
      <c r="BX403" s="84"/>
      <c r="BY403" s="84">
        <f t="shared" si="1357"/>
        <v>0</v>
      </c>
      <c r="BZ403" s="84"/>
      <c r="CA403" s="84">
        <f t="shared" si="1358"/>
        <v>0</v>
      </c>
      <c r="CB403" s="84"/>
      <c r="CC403" s="84">
        <f t="shared" si="1359"/>
        <v>0</v>
      </c>
      <c r="CD403" s="84">
        <v>95</v>
      </c>
      <c r="CE403" s="84">
        <f t="shared" si="1360"/>
        <v>6175532.0760000004</v>
      </c>
      <c r="CF403" s="84"/>
      <c r="CG403" s="84"/>
      <c r="CH403" s="84"/>
      <c r="CI403" s="85">
        <f t="shared" si="1361"/>
        <v>0</v>
      </c>
      <c r="CJ403" s="84">
        <v>75</v>
      </c>
      <c r="CK403" s="85">
        <f t="shared" si="1362"/>
        <v>3250280.04</v>
      </c>
      <c r="CL403" s="84"/>
      <c r="CM403" s="84">
        <f t="shared" si="1363"/>
        <v>0</v>
      </c>
      <c r="CN403" s="84">
        <v>170</v>
      </c>
      <c r="CO403" s="84">
        <f t="shared" si="1364"/>
        <v>9209126.7799999993</v>
      </c>
      <c r="CP403" s="84">
        <v>25</v>
      </c>
      <c r="CQ403" s="84">
        <f t="shared" si="1365"/>
        <v>1354283.3499999999</v>
      </c>
      <c r="CR403" s="84">
        <v>587</v>
      </c>
      <c r="CS403" s="84">
        <f t="shared" si="1366"/>
        <v>38158287.669599995</v>
      </c>
      <c r="CT403" s="84"/>
      <c r="CU403" s="84">
        <f t="shared" si="1367"/>
        <v>0</v>
      </c>
      <c r="CV403" s="84"/>
      <c r="CW403" s="84">
        <f t="shared" si="1368"/>
        <v>0</v>
      </c>
      <c r="CX403" s="90"/>
      <c r="CY403" s="84">
        <f t="shared" si="1369"/>
        <v>0</v>
      </c>
      <c r="CZ403" s="84"/>
      <c r="DA403" s="89"/>
      <c r="DB403" s="84"/>
      <c r="DC403" s="84">
        <f t="shared" si="1370"/>
        <v>0</v>
      </c>
      <c r="DD403" s="91"/>
      <c r="DE403" s="84">
        <f t="shared" si="1371"/>
        <v>0</v>
      </c>
      <c r="DF403" s="84">
        <v>87</v>
      </c>
      <c r="DG403" s="84">
        <f t="shared" si="1372"/>
        <v>5655487.2696000002</v>
      </c>
      <c r="DH403" s="84"/>
      <c r="DI403" s="84">
        <f t="shared" si="1373"/>
        <v>0</v>
      </c>
      <c r="DJ403" s="84">
        <v>15</v>
      </c>
      <c r="DK403" s="92">
        <f t="shared" si="1374"/>
        <v>1491646.3755000001</v>
      </c>
      <c r="DL403" s="89"/>
      <c r="DM403" s="89"/>
      <c r="DN403" s="85">
        <f t="shared" si="1375"/>
        <v>2770</v>
      </c>
      <c r="DO403" s="85">
        <f t="shared" si="1376"/>
        <v>174348039.46277997</v>
      </c>
    </row>
    <row r="404" spans="1:119" ht="15.75" customHeight="1" x14ac:dyDescent="0.25">
      <c r="A404" s="73"/>
      <c r="B404" s="78">
        <v>356</v>
      </c>
      <c r="C404" s="79" t="s">
        <v>874</v>
      </c>
      <c r="D404" s="109" t="s">
        <v>875</v>
      </c>
      <c r="E404" s="74">
        <v>25969</v>
      </c>
      <c r="F404" s="81">
        <v>2.14</v>
      </c>
      <c r="G404" s="76">
        <v>1</v>
      </c>
      <c r="H404" s="77"/>
      <c r="I404" s="77"/>
      <c r="J404" s="77"/>
      <c r="K404" s="51"/>
      <c r="L404" s="82">
        <v>1.4</v>
      </c>
      <c r="M404" s="82">
        <v>1.68</v>
      </c>
      <c r="N404" s="82">
        <v>2.23</v>
      </c>
      <c r="O404" s="83">
        <v>2.57</v>
      </c>
      <c r="P404" s="84">
        <v>2</v>
      </c>
      <c r="Q404" s="84">
        <f t="shared" si="1330"/>
        <v>171166.87280000001</v>
      </c>
      <c r="R404" s="84"/>
      <c r="S404" s="84">
        <f t="shared" si="1331"/>
        <v>0</v>
      </c>
      <c r="T404" s="84"/>
      <c r="U404" s="84">
        <f t="shared" si="1332"/>
        <v>0</v>
      </c>
      <c r="V404" s="84"/>
      <c r="W404" s="85">
        <f t="shared" si="1333"/>
        <v>0</v>
      </c>
      <c r="X404" s="84">
        <v>1</v>
      </c>
      <c r="Y404" s="84">
        <f t="shared" si="1334"/>
        <v>108924.37359999999</v>
      </c>
      <c r="Z404" s="84"/>
      <c r="AA404" s="84"/>
      <c r="AB404" s="84"/>
      <c r="AC404" s="84">
        <f t="shared" si="1335"/>
        <v>0</v>
      </c>
      <c r="AD404" s="84"/>
      <c r="AE404" s="84"/>
      <c r="AF404" s="84"/>
      <c r="AG404" s="84">
        <f t="shared" si="1336"/>
        <v>0</v>
      </c>
      <c r="AH404" s="84"/>
      <c r="AI404" s="84"/>
      <c r="AJ404" s="86"/>
      <c r="AK404" s="84">
        <f t="shared" si="1337"/>
        <v>0</v>
      </c>
      <c r="AL404" s="84"/>
      <c r="AM404" s="85">
        <f t="shared" si="1338"/>
        <v>0</v>
      </c>
      <c r="AN404" s="84"/>
      <c r="AO404" s="84">
        <f t="shared" si="1339"/>
        <v>0</v>
      </c>
      <c r="AP404" s="84"/>
      <c r="AQ404" s="84">
        <f t="shared" si="1340"/>
        <v>0</v>
      </c>
      <c r="AR404" s="90"/>
      <c r="AS404" s="84">
        <f t="shared" si="1341"/>
        <v>0</v>
      </c>
      <c r="AT404" s="84"/>
      <c r="AU404" s="89">
        <f t="shared" si="1342"/>
        <v>0</v>
      </c>
      <c r="AV404" s="84"/>
      <c r="AW404" s="84">
        <f t="shared" si="1343"/>
        <v>0</v>
      </c>
      <c r="AX404" s="84"/>
      <c r="AY404" s="84">
        <f t="shared" si="1344"/>
        <v>0</v>
      </c>
      <c r="AZ404" s="84"/>
      <c r="BA404" s="84">
        <f t="shared" si="1345"/>
        <v>0</v>
      </c>
      <c r="BB404" s="84"/>
      <c r="BC404" s="84">
        <f t="shared" si="1346"/>
        <v>0</v>
      </c>
      <c r="BD404" s="84"/>
      <c r="BE404" s="85">
        <f t="shared" si="1347"/>
        <v>0</v>
      </c>
      <c r="BF404" s="84"/>
      <c r="BG404" s="85">
        <f t="shared" si="1348"/>
        <v>0</v>
      </c>
      <c r="BH404" s="84"/>
      <c r="BI404" s="84">
        <f t="shared" si="1349"/>
        <v>0</v>
      </c>
      <c r="BJ404" s="84"/>
      <c r="BK404" s="84">
        <f t="shared" si="1350"/>
        <v>0</v>
      </c>
      <c r="BL404" s="84"/>
      <c r="BM404" s="84">
        <f t="shared" si="1351"/>
        <v>0</v>
      </c>
      <c r="BN404" s="84"/>
      <c r="BO404" s="85">
        <f t="shared" si="1352"/>
        <v>0</v>
      </c>
      <c r="BP404" s="84"/>
      <c r="BQ404" s="84">
        <f t="shared" si="1353"/>
        <v>0</v>
      </c>
      <c r="BR404" s="84"/>
      <c r="BS404" s="84">
        <f t="shared" si="1354"/>
        <v>0</v>
      </c>
      <c r="BT404" s="84"/>
      <c r="BU404" s="85">
        <f t="shared" si="1355"/>
        <v>0</v>
      </c>
      <c r="BV404" s="84"/>
      <c r="BW404" s="89">
        <f t="shared" si="1356"/>
        <v>0</v>
      </c>
      <c r="BX404" s="84"/>
      <c r="BY404" s="84">
        <f t="shared" si="1357"/>
        <v>0</v>
      </c>
      <c r="BZ404" s="84"/>
      <c r="CA404" s="84">
        <f t="shared" si="1358"/>
        <v>0</v>
      </c>
      <c r="CB404" s="84"/>
      <c r="CC404" s="84">
        <f t="shared" si="1359"/>
        <v>0</v>
      </c>
      <c r="CD404" s="84"/>
      <c r="CE404" s="84">
        <f t="shared" si="1360"/>
        <v>0</v>
      </c>
      <c r="CF404" s="84"/>
      <c r="CG404" s="84"/>
      <c r="CH404" s="84"/>
      <c r="CI404" s="85">
        <f t="shared" si="1361"/>
        <v>0</v>
      </c>
      <c r="CJ404" s="84"/>
      <c r="CK404" s="85">
        <f t="shared" si="1362"/>
        <v>0</v>
      </c>
      <c r="CL404" s="84"/>
      <c r="CM404" s="84">
        <f t="shared" si="1363"/>
        <v>0</v>
      </c>
      <c r="CN404" s="84"/>
      <c r="CO404" s="84">
        <f t="shared" si="1364"/>
        <v>0</v>
      </c>
      <c r="CP404" s="84"/>
      <c r="CQ404" s="84">
        <f t="shared" si="1365"/>
        <v>0</v>
      </c>
      <c r="CR404" s="84"/>
      <c r="CS404" s="84">
        <f t="shared" si="1366"/>
        <v>0</v>
      </c>
      <c r="CT404" s="84"/>
      <c r="CU404" s="84">
        <f t="shared" si="1367"/>
        <v>0</v>
      </c>
      <c r="CV404" s="84"/>
      <c r="CW404" s="84">
        <f t="shared" si="1368"/>
        <v>0</v>
      </c>
      <c r="CX404" s="90"/>
      <c r="CY404" s="84">
        <f t="shared" si="1369"/>
        <v>0</v>
      </c>
      <c r="CZ404" s="84"/>
      <c r="DA404" s="89"/>
      <c r="DB404" s="84"/>
      <c r="DC404" s="84">
        <f t="shared" si="1370"/>
        <v>0</v>
      </c>
      <c r="DD404" s="91"/>
      <c r="DE404" s="84">
        <f t="shared" si="1371"/>
        <v>0</v>
      </c>
      <c r="DF404" s="84"/>
      <c r="DG404" s="84">
        <f t="shared" si="1372"/>
        <v>0</v>
      </c>
      <c r="DH404" s="84"/>
      <c r="DI404" s="84">
        <f t="shared" si="1373"/>
        <v>0</v>
      </c>
      <c r="DJ404" s="84"/>
      <c r="DK404" s="92">
        <f t="shared" si="1374"/>
        <v>0</v>
      </c>
      <c r="DL404" s="89"/>
      <c r="DM404" s="89"/>
      <c r="DN404" s="85">
        <f t="shared" si="1375"/>
        <v>3</v>
      </c>
      <c r="DO404" s="85">
        <f t="shared" si="1376"/>
        <v>280091.2464</v>
      </c>
    </row>
    <row r="405" spans="1:119" ht="27.75" customHeight="1" x14ac:dyDescent="0.25">
      <c r="A405" s="73"/>
      <c r="B405" s="78">
        <v>357</v>
      </c>
      <c r="C405" s="79" t="s">
        <v>876</v>
      </c>
      <c r="D405" s="109" t="s">
        <v>877</v>
      </c>
      <c r="E405" s="74">
        <v>25969</v>
      </c>
      <c r="F405" s="81">
        <v>1.25</v>
      </c>
      <c r="G405" s="76">
        <v>1</v>
      </c>
      <c r="H405" s="77"/>
      <c r="I405" s="77"/>
      <c r="J405" s="77"/>
      <c r="K405" s="51"/>
      <c r="L405" s="82">
        <v>1.4</v>
      </c>
      <c r="M405" s="82">
        <v>1.68</v>
      </c>
      <c r="N405" s="82">
        <v>2.23</v>
      </c>
      <c r="O405" s="83">
        <v>2.57</v>
      </c>
      <c r="P405" s="84">
        <v>84</v>
      </c>
      <c r="Q405" s="84">
        <f t="shared" si="1330"/>
        <v>4199187.3</v>
      </c>
      <c r="R405" s="84"/>
      <c r="S405" s="84">
        <f t="shared" si="1331"/>
        <v>0</v>
      </c>
      <c r="T405" s="84"/>
      <c r="U405" s="84">
        <f t="shared" si="1332"/>
        <v>0</v>
      </c>
      <c r="V405" s="84"/>
      <c r="W405" s="85">
        <f t="shared" si="1333"/>
        <v>0</v>
      </c>
      <c r="X405" s="84"/>
      <c r="Y405" s="84">
        <f t="shared" si="1334"/>
        <v>0</v>
      </c>
      <c r="Z405" s="84"/>
      <c r="AA405" s="84"/>
      <c r="AB405" s="84"/>
      <c r="AC405" s="84">
        <f t="shared" si="1335"/>
        <v>0</v>
      </c>
      <c r="AD405" s="84"/>
      <c r="AE405" s="84"/>
      <c r="AF405" s="84"/>
      <c r="AG405" s="84">
        <f t="shared" si="1336"/>
        <v>0</v>
      </c>
      <c r="AH405" s="84"/>
      <c r="AI405" s="84"/>
      <c r="AJ405" s="86"/>
      <c r="AK405" s="84">
        <f t="shared" si="1337"/>
        <v>0</v>
      </c>
      <c r="AL405" s="84">
        <v>15</v>
      </c>
      <c r="AM405" s="85">
        <f t="shared" si="1338"/>
        <v>749854.87500000012</v>
      </c>
      <c r="AN405" s="84">
        <v>3</v>
      </c>
      <c r="AO405" s="84">
        <f t="shared" si="1339"/>
        <v>149970.97500000001</v>
      </c>
      <c r="AP405" s="84">
        <v>4</v>
      </c>
      <c r="AQ405" s="84">
        <f t="shared" si="1340"/>
        <v>239953.56000000003</v>
      </c>
      <c r="AR405" s="90"/>
      <c r="AS405" s="84">
        <f t="shared" si="1341"/>
        <v>0</v>
      </c>
      <c r="AT405" s="84">
        <v>1</v>
      </c>
      <c r="AU405" s="89">
        <f t="shared" si="1342"/>
        <v>59988.390000000007</v>
      </c>
      <c r="AV405" s="84"/>
      <c r="AW405" s="84">
        <f t="shared" si="1343"/>
        <v>0</v>
      </c>
      <c r="AX405" s="84"/>
      <c r="AY405" s="84">
        <f t="shared" si="1344"/>
        <v>0</v>
      </c>
      <c r="AZ405" s="84"/>
      <c r="BA405" s="84">
        <f t="shared" si="1345"/>
        <v>0</v>
      </c>
      <c r="BB405" s="84"/>
      <c r="BC405" s="84">
        <f t="shared" si="1346"/>
        <v>0</v>
      </c>
      <c r="BD405" s="84"/>
      <c r="BE405" s="85">
        <f t="shared" si="1347"/>
        <v>0</v>
      </c>
      <c r="BF405" s="84"/>
      <c r="BG405" s="85">
        <f t="shared" si="1348"/>
        <v>0</v>
      </c>
      <c r="BH405" s="84"/>
      <c r="BI405" s="84">
        <f t="shared" si="1349"/>
        <v>0</v>
      </c>
      <c r="BJ405" s="84"/>
      <c r="BK405" s="84">
        <f t="shared" si="1350"/>
        <v>0</v>
      </c>
      <c r="BL405" s="84"/>
      <c r="BM405" s="84">
        <f t="shared" si="1351"/>
        <v>0</v>
      </c>
      <c r="BN405" s="84"/>
      <c r="BO405" s="85">
        <f t="shared" si="1352"/>
        <v>0</v>
      </c>
      <c r="BP405" s="84"/>
      <c r="BQ405" s="84">
        <f t="shared" si="1353"/>
        <v>0</v>
      </c>
      <c r="BR405" s="84">
        <v>3</v>
      </c>
      <c r="BS405" s="84">
        <f t="shared" si="1354"/>
        <v>147244.22999999998</v>
      </c>
      <c r="BT405" s="84">
        <v>6</v>
      </c>
      <c r="BU405" s="85">
        <f t="shared" si="1355"/>
        <v>392651.27999999997</v>
      </c>
      <c r="BV405" s="84">
        <v>10</v>
      </c>
      <c r="BW405" s="89">
        <f t="shared" si="1356"/>
        <v>654418.79999999993</v>
      </c>
      <c r="BX405" s="84"/>
      <c r="BY405" s="84">
        <f t="shared" si="1357"/>
        <v>0</v>
      </c>
      <c r="BZ405" s="84"/>
      <c r="CA405" s="84">
        <f t="shared" si="1358"/>
        <v>0</v>
      </c>
      <c r="CB405" s="84"/>
      <c r="CC405" s="84">
        <f t="shared" si="1359"/>
        <v>0</v>
      </c>
      <c r="CD405" s="84"/>
      <c r="CE405" s="84">
        <f t="shared" si="1360"/>
        <v>0</v>
      </c>
      <c r="CF405" s="84"/>
      <c r="CG405" s="84"/>
      <c r="CH405" s="84"/>
      <c r="CI405" s="85">
        <f t="shared" si="1361"/>
        <v>0</v>
      </c>
      <c r="CJ405" s="84"/>
      <c r="CK405" s="85">
        <f t="shared" si="1362"/>
        <v>0</v>
      </c>
      <c r="CL405" s="84"/>
      <c r="CM405" s="84">
        <f t="shared" si="1363"/>
        <v>0</v>
      </c>
      <c r="CN405" s="84">
        <v>2</v>
      </c>
      <c r="CO405" s="84">
        <f t="shared" si="1364"/>
        <v>90891.5</v>
      </c>
      <c r="CP405" s="84"/>
      <c r="CQ405" s="84">
        <f t="shared" si="1365"/>
        <v>0</v>
      </c>
      <c r="CR405" s="84">
        <v>3</v>
      </c>
      <c r="CS405" s="84">
        <f t="shared" si="1366"/>
        <v>163604.69999999998</v>
      </c>
      <c r="CT405" s="84"/>
      <c r="CU405" s="84">
        <f t="shared" si="1367"/>
        <v>0</v>
      </c>
      <c r="CV405" s="84"/>
      <c r="CW405" s="84">
        <f t="shared" si="1368"/>
        <v>0</v>
      </c>
      <c r="CX405" s="90"/>
      <c r="CY405" s="84">
        <f t="shared" si="1369"/>
        <v>0</v>
      </c>
      <c r="CZ405" s="84"/>
      <c r="DA405" s="89"/>
      <c r="DB405" s="84"/>
      <c r="DC405" s="84">
        <f t="shared" si="1370"/>
        <v>0</v>
      </c>
      <c r="DD405" s="91"/>
      <c r="DE405" s="84">
        <f t="shared" si="1371"/>
        <v>0</v>
      </c>
      <c r="DF405" s="84"/>
      <c r="DG405" s="84">
        <f t="shared" si="1372"/>
        <v>0</v>
      </c>
      <c r="DH405" s="84"/>
      <c r="DI405" s="84">
        <f t="shared" si="1373"/>
        <v>0</v>
      </c>
      <c r="DJ405" s="84"/>
      <c r="DK405" s="92">
        <f t="shared" si="1374"/>
        <v>0</v>
      </c>
      <c r="DL405" s="89"/>
      <c r="DM405" s="89"/>
      <c r="DN405" s="85">
        <f t="shared" si="1375"/>
        <v>131</v>
      </c>
      <c r="DO405" s="85">
        <f t="shared" si="1376"/>
        <v>6847765.6099999994</v>
      </c>
    </row>
    <row r="406" spans="1:119" ht="27.75" customHeight="1" x14ac:dyDescent="0.25">
      <c r="A406" s="73"/>
      <c r="B406" s="78">
        <v>358</v>
      </c>
      <c r="C406" s="79" t="s">
        <v>878</v>
      </c>
      <c r="D406" s="109" t="s">
        <v>879</v>
      </c>
      <c r="E406" s="74">
        <v>25969</v>
      </c>
      <c r="F406" s="81">
        <v>2.76</v>
      </c>
      <c r="G406" s="76">
        <v>1</v>
      </c>
      <c r="H406" s="77"/>
      <c r="I406" s="77"/>
      <c r="J406" s="77"/>
      <c r="K406" s="51"/>
      <c r="L406" s="82">
        <v>1.4</v>
      </c>
      <c r="M406" s="82">
        <v>1.68</v>
      </c>
      <c r="N406" s="82">
        <v>2.23</v>
      </c>
      <c r="O406" s="83">
        <v>2.57</v>
      </c>
      <c r="P406" s="84">
        <v>5</v>
      </c>
      <c r="Q406" s="84">
        <f t="shared" si="1330"/>
        <v>551893.18799999997</v>
      </c>
      <c r="R406" s="84"/>
      <c r="S406" s="84">
        <f t="shared" si="1331"/>
        <v>0</v>
      </c>
      <c r="T406" s="84"/>
      <c r="U406" s="84">
        <f t="shared" si="1332"/>
        <v>0</v>
      </c>
      <c r="V406" s="84"/>
      <c r="W406" s="85">
        <f t="shared" si="1333"/>
        <v>0</v>
      </c>
      <c r="X406" s="84"/>
      <c r="Y406" s="84">
        <f t="shared" si="1334"/>
        <v>0</v>
      </c>
      <c r="Z406" s="84"/>
      <c r="AA406" s="84"/>
      <c r="AB406" s="84"/>
      <c r="AC406" s="84">
        <f t="shared" si="1335"/>
        <v>0</v>
      </c>
      <c r="AD406" s="84"/>
      <c r="AE406" s="84"/>
      <c r="AF406" s="84"/>
      <c r="AG406" s="84">
        <f t="shared" si="1336"/>
        <v>0</v>
      </c>
      <c r="AH406" s="84"/>
      <c r="AI406" s="84"/>
      <c r="AJ406" s="86"/>
      <c r="AK406" s="84">
        <f t="shared" si="1337"/>
        <v>0</v>
      </c>
      <c r="AL406" s="84"/>
      <c r="AM406" s="85">
        <f t="shared" si="1338"/>
        <v>0</v>
      </c>
      <c r="AN406" s="84"/>
      <c r="AO406" s="84">
        <f t="shared" si="1339"/>
        <v>0</v>
      </c>
      <c r="AP406" s="84"/>
      <c r="AQ406" s="84">
        <f t="shared" si="1340"/>
        <v>0</v>
      </c>
      <c r="AR406" s="90">
        <v>1</v>
      </c>
      <c r="AS406" s="84">
        <f t="shared" si="1341"/>
        <v>168578.28287999996</v>
      </c>
      <c r="AT406" s="84"/>
      <c r="AU406" s="89">
        <f t="shared" si="1342"/>
        <v>0</v>
      </c>
      <c r="AV406" s="84"/>
      <c r="AW406" s="84">
        <f t="shared" si="1343"/>
        <v>0</v>
      </c>
      <c r="AX406" s="84"/>
      <c r="AY406" s="84">
        <f t="shared" si="1344"/>
        <v>0</v>
      </c>
      <c r="AZ406" s="84"/>
      <c r="BA406" s="84">
        <f t="shared" si="1345"/>
        <v>0</v>
      </c>
      <c r="BB406" s="84"/>
      <c r="BC406" s="84">
        <f t="shared" si="1346"/>
        <v>0</v>
      </c>
      <c r="BD406" s="84"/>
      <c r="BE406" s="85">
        <f t="shared" si="1347"/>
        <v>0</v>
      </c>
      <c r="BF406" s="84"/>
      <c r="BG406" s="85">
        <f t="shared" si="1348"/>
        <v>0</v>
      </c>
      <c r="BH406" s="84"/>
      <c r="BI406" s="84">
        <f t="shared" si="1349"/>
        <v>0</v>
      </c>
      <c r="BJ406" s="84"/>
      <c r="BK406" s="84">
        <f t="shared" si="1350"/>
        <v>0</v>
      </c>
      <c r="BL406" s="84"/>
      <c r="BM406" s="84">
        <f t="shared" si="1351"/>
        <v>0</v>
      </c>
      <c r="BN406" s="84"/>
      <c r="BO406" s="85">
        <f t="shared" si="1352"/>
        <v>0</v>
      </c>
      <c r="BP406" s="84"/>
      <c r="BQ406" s="84">
        <f t="shared" si="1353"/>
        <v>0</v>
      </c>
      <c r="BR406" s="84">
        <v>2</v>
      </c>
      <c r="BS406" s="84">
        <f t="shared" si="1354"/>
        <v>216743.50655999995</v>
      </c>
      <c r="BT406" s="84"/>
      <c r="BU406" s="85">
        <f t="shared" si="1355"/>
        <v>0</v>
      </c>
      <c r="BV406" s="84"/>
      <c r="BW406" s="89">
        <f t="shared" si="1356"/>
        <v>0</v>
      </c>
      <c r="BX406" s="84"/>
      <c r="BY406" s="84">
        <f t="shared" si="1357"/>
        <v>0</v>
      </c>
      <c r="BZ406" s="84"/>
      <c r="CA406" s="84">
        <f t="shared" si="1358"/>
        <v>0</v>
      </c>
      <c r="CB406" s="84"/>
      <c r="CC406" s="84">
        <f t="shared" si="1359"/>
        <v>0</v>
      </c>
      <c r="CD406" s="84"/>
      <c r="CE406" s="84">
        <f t="shared" si="1360"/>
        <v>0</v>
      </c>
      <c r="CF406" s="84"/>
      <c r="CG406" s="84"/>
      <c r="CH406" s="84"/>
      <c r="CI406" s="85">
        <f t="shared" si="1361"/>
        <v>0</v>
      </c>
      <c r="CJ406" s="84"/>
      <c r="CK406" s="85">
        <f t="shared" si="1362"/>
        <v>0</v>
      </c>
      <c r="CL406" s="84"/>
      <c r="CM406" s="84">
        <f t="shared" si="1363"/>
        <v>0</v>
      </c>
      <c r="CN406" s="84"/>
      <c r="CO406" s="84">
        <f t="shared" si="1364"/>
        <v>0</v>
      </c>
      <c r="CP406" s="84"/>
      <c r="CQ406" s="84">
        <f t="shared" si="1365"/>
        <v>0</v>
      </c>
      <c r="CR406" s="84"/>
      <c r="CS406" s="84">
        <f t="shared" si="1366"/>
        <v>0</v>
      </c>
      <c r="CT406" s="84"/>
      <c r="CU406" s="84">
        <f t="shared" si="1367"/>
        <v>0</v>
      </c>
      <c r="CV406" s="84"/>
      <c r="CW406" s="84">
        <f t="shared" si="1368"/>
        <v>0</v>
      </c>
      <c r="CX406" s="90"/>
      <c r="CY406" s="84">
        <f t="shared" si="1369"/>
        <v>0</v>
      </c>
      <c r="CZ406" s="84"/>
      <c r="DA406" s="89"/>
      <c r="DB406" s="84"/>
      <c r="DC406" s="84">
        <f t="shared" si="1370"/>
        <v>0</v>
      </c>
      <c r="DD406" s="91"/>
      <c r="DE406" s="84">
        <f t="shared" si="1371"/>
        <v>0</v>
      </c>
      <c r="DF406" s="84"/>
      <c r="DG406" s="84">
        <f t="shared" si="1372"/>
        <v>0</v>
      </c>
      <c r="DH406" s="84"/>
      <c r="DI406" s="84">
        <f t="shared" si="1373"/>
        <v>0</v>
      </c>
      <c r="DJ406" s="84"/>
      <c r="DK406" s="92">
        <f t="shared" si="1374"/>
        <v>0</v>
      </c>
      <c r="DL406" s="89"/>
      <c r="DM406" s="89"/>
      <c r="DN406" s="85">
        <f t="shared" si="1375"/>
        <v>8</v>
      </c>
      <c r="DO406" s="85">
        <f t="shared" si="1376"/>
        <v>937214.97743999981</v>
      </c>
    </row>
    <row r="407" spans="1:119" ht="45" customHeight="1" x14ac:dyDescent="0.25">
      <c r="A407" s="73"/>
      <c r="B407" s="78">
        <v>359</v>
      </c>
      <c r="C407" s="79" t="s">
        <v>880</v>
      </c>
      <c r="D407" s="109" t="s">
        <v>881</v>
      </c>
      <c r="E407" s="74">
        <v>25969</v>
      </c>
      <c r="F407" s="81">
        <v>0.76</v>
      </c>
      <c r="G407" s="76">
        <v>1</v>
      </c>
      <c r="H407" s="77"/>
      <c r="I407" s="77"/>
      <c r="J407" s="77"/>
      <c r="K407" s="51"/>
      <c r="L407" s="82">
        <v>1.4</v>
      </c>
      <c r="M407" s="82">
        <v>1.68</v>
      </c>
      <c r="N407" s="82">
        <v>2.23</v>
      </c>
      <c r="O407" s="83">
        <v>2.57</v>
      </c>
      <c r="P407" s="84">
        <v>7</v>
      </c>
      <c r="Q407" s="84">
        <f t="shared" si="1330"/>
        <v>212758.82319999998</v>
      </c>
      <c r="R407" s="84"/>
      <c r="S407" s="84">
        <f t="shared" si="1331"/>
        <v>0</v>
      </c>
      <c r="T407" s="84">
        <v>1</v>
      </c>
      <c r="U407" s="84">
        <f t="shared" si="1332"/>
        <v>34538.769999999997</v>
      </c>
      <c r="V407" s="84"/>
      <c r="W407" s="85">
        <f t="shared" si="1333"/>
        <v>0</v>
      </c>
      <c r="X407" s="84">
        <v>1</v>
      </c>
      <c r="Y407" s="84">
        <f t="shared" si="1334"/>
        <v>38683.422399999989</v>
      </c>
      <c r="Z407" s="84"/>
      <c r="AA407" s="84"/>
      <c r="AB407" s="84"/>
      <c r="AC407" s="84">
        <f t="shared" si="1335"/>
        <v>0</v>
      </c>
      <c r="AD407" s="84"/>
      <c r="AE407" s="84"/>
      <c r="AF407" s="84"/>
      <c r="AG407" s="84">
        <f t="shared" si="1336"/>
        <v>0</v>
      </c>
      <c r="AH407" s="84"/>
      <c r="AI407" s="84"/>
      <c r="AJ407" s="86"/>
      <c r="AK407" s="84">
        <f t="shared" si="1337"/>
        <v>0</v>
      </c>
      <c r="AL407" s="84"/>
      <c r="AM407" s="85">
        <f t="shared" si="1338"/>
        <v>0</v>
      </c>
      <c r="AN407" s="84"/>
      <c r="AO407" s="84">
        <f t="shared" si="1339"/>
        <v>0</v>
      </c>
      <c r="AP407" s="84"/>
      <c r="AQ407" s="84">
        <f t="shared" si="1340"/>
        <v>0</v>
      </c>
      <c r="AR407" s="90"/>
      <c r="AS407" s="84">
        <f t="shared" si="1341"/>
        <v>0</v>
      </c>
      <c r="AT407" s="84"/>
      <c r="AU407" s="89">
        <f t="shared" si="1342"/>
        <v>0</v>
      </c>
      <c r="AV407" s="84"/>
      <c r="AW407" s="84">
        <f t="shared" si="1343"/>
        <v>0</v>
      </c>
      <c r="AX407" s="84"/>
      <c r="AY407" s="84">
        <f t="shared" si="1344"/>
        <v>0</v>
      </c>
      <c r="AZ407" s="84"/>
      <c r="BA407" s="84">
        <f t="shared" si="1345"/>
        <v>0</v>
      </c>
      <c r="BB407" s="84"/>
      <c r="BC407" s="84">
        <f t="shared" si="1346"/>
        <v>0</v>
      </c>
      <c r="BD407" s="84"/>
      <c r="BE407" s="85">
        <f t="shared" si="1347"/>
        <v>0</v>
      </c>
      <c r="BF407" s="84"/>
      <c r="BG407" s="85">
        <f t="shared" si="1348"/>
        <v>0</v>
      </c>
      <c r="BH407" s="84"/>
      <c r="BI407" s="84">
        <f t="shared" si="1349"/>
        <v>0</v>
      </c>
      <c r="BJ407" s="84"/>
      <c r="BK407" s="84">
        <f t="shared" si="1350"/>
        <v>0</v>
      </c>
      <c r="BL407" s="84"/>
      <c r="BM407" s="84">
        <f t="shared" si="1351"/>
        <v>0</v>
      </c>
      <c r="BN407" s="84"/>
      <c r="BO407" s="85">
        <f t="shared" si="1352"/>
        <v>0</v>
      </c>
      <c r="BP407" s="84"/>
      <c r="BQ407" s="84">
        <f t="shared" si="1353"/>
        <v>0</v>
      </c>
      <c r="BR407" s="84"/>
      <c r="BS407" s="84">
        <f t="shared" si="1354"/>
        <v>0</v>
      </c>
      <c r="BT407" s="84">
        <v>2</v>
      </c>
      <c r="BU407" s="85">
        <f t="shared" si="1355"/>
        <v>79577.326079999999</v>
      </c>
      <c r="BV407" s="84"/>
      <c r="BW407" s="89">
        <f t="shared" si="1356"/>
        <v>0</v>
      </c>
      <c r="BX407" s="84"/>
      <c r="BY407" s="84">
        <f t="shared" si="1357"/>
        <v>0</v>
      </c>
      <c r="BZ407" s="84"/>
      <c r="CA407" s="84">
        <f t="shared" si="1358"/>
        <v>0</v>
      </c>
      <c r="CB407" s="84"/>
      <c r="CC407" s="84">
        <f t="shared" si="1359"/>
        <v>0</v>
      </c>
      <c r="CD407" s="84"/>
      <c r="CE407" s="84">
        <f t="shared" si="1360"/>
        <v>0</v>
      </c>
      <c r="CF407" s="84"/>
      <c r="CG407" s="84"/>
      <c r="CH407" s="84"/>
      <c r="CI407" s="85">
        <f t="shared" si="1361"/>
        <v>0</v>
      </c>
      <c r="CJ407" s="84"/>
      <c r="CK407" s="85">
        <f t="shared" si="1362"/>
        <v>0</v>
      </c>
      <c r="CL407" s="84"/>
      <c r="CM407" s="84">
        <f t="shared" si="1363"/>
        <v>0</v>
      </c>
      <c r="CN407" s="84"/>
      <c r="CO407" s="84">
        <f t="shared" si="1364"/>
        <v>0</v>
      </c>
      <c r="CP407" s="84"/>
      <c r="CQ407" s="84">
        <f t="shared" si="1365"/>
        <v>0</v>
      </c>
      <c r="CR407" s="84"/>
      <c r="CS407" s="84">
        <f t="shared" si="1366"/>
        <v>0</v>
      </c>
      <c r="CT407" s="84"/>
      <c r="CU407" s="84">
        <f t="shared" si="1367"/>
        <v>0</v>
      </c>
      <c r="CV407" s="84"/>
      <c r="CW407" s="84">
        <f t="shared" si="1368"/>
        <v>0</v>
      </c>
      <c r="CX407" s="90"/>
      <c r="CY407" s="84">
        <f t="shared" si="1369"/>
        <v>0</v>
      </c>
      <c r="CZ407" s="84"/>
      <c r="DA407" s="89"/>
      <c r="DB407" s="84"/>
      <c r="DC407" s="84">
        <f t="shared" si="1370"/>
        <v>0</v>
      </c>
      <c r="DD407" s="91"/>
      <c r="DE407" s="84">
        <f t="shared" si="1371"/>
        <v>0</v>
      </c>
      <c r="DF407" s="84"/>
      <c r="DG407" s="84">
        <f t="shared" si="1372"/>
        <v>0</v>
      </c>
      <c r="DH407" s="84"/>
      <c r="DI407" s="84">
        <f t="shared" si="1373"/>
        <v>0</v>
      </c>
      <c r="DJ407" s="84"/>
      <c r="DK407" s="92">
        <f t="shared" si="1374"/>
        <v>0</v>
      </c>
      <c r="DL407" s="89"/>
      <c r="DM407" s="89"/>
      <c r="DN407" s="85">
        <f t="shared" si="1375"/>
        <v>11</v>
      </c>
      <c r="DO407" s="85">
        <f t="shared" si="1376"/>
        <v>365558.34167999995</v>
      </c>
    </row>
    <row r="408" spans="1:119" ht="15.75" customHeight="1" x14ac:dyDescent="0.25">
      <c r="A408" s="73"/>
      <c r="B408" s="78">
        <v>360</v>
      </c>
      <c r="C408" s="79" t="s">
        <v>882</v>
      </c>
      <c r="D408" s="109" t="s">
        <v>883</v>
      </c>
      <c r="E408" s="74">
        <v>25969</v>
      </c>
      <c r="F408" s="81">
        <v>1.06</v>
      </c>
      <c r="G408" s="76">
        <v>1</v>
      </c>
      <c r="H408" s="77"/>
      <c r="I408" s="77"/>
      <c r="J408" s="77"/>
      <c r="K408" s="51"/>
      <c r="L408" s="82">
        <v>1.4</v>
      </c>
      <c r="M408" s="82">
        <v>1.68</v>
      </c>
      <c r="N408" s="82">
        <v>2.23</v>
      </c>
      <c r="O408" s="83">
        <v>2.57</v>
      </c>
      <c r="P408" s="84">
        <v>16</v>
      </c>
      <c r="Q408" s="84">
        <f t="shared" si="1330"/>
        <v>678268.72960000008</v>
      </c>
      <c r="R408" s="84"/>
      <c r="S408" s="84">
        <f t="shared" si="1331"/>
        <v>0</v>
      </c>
      <c r="T408" s="84">
        <v>49</v>
      </c>
      <c r="U408" s="84">
        <f t="shared" si="1332"/>
        <v>2360452.2549999999</v>
      </c>
      <c r="V408" s="84"/>
      <c r="W408" s="85">
        <f t="shared" si="1333"/>
        <v>0</v>
      </c>
      <c r="X408" s="84"/>
      <c r="Y408" s="84">
        <f t="shared" si="1334"/>
        <v>0</v>
      </c>
      <c r="Z408" s="84"/>
      <c r="AA408" s="84"/>
      <c r="AB408" s="84"/>
      <c r="AC408" s="84">
        <f t="shared" si="1335"/>
        <v>0</v>
      </c>
      <c r="AD408" s="84"/>
      <c r="AE408" s="84"/>
      <c r="AF408" s="84"/>
      <c r="AG408" s="84">
        <f t="shared" si="1336"/>
        <v>0</v>
      </c>
      <c r="AH408" s="84"/>
      <c r="AI408" s="84"/>
      <c r="AJ408" s="86"/>
      <c r="AK408" s="84">
        <f t="shared" si="1337"/>
        <v>0</v>
      </c>
      <c r="AL408" s="84"/>
      <c r="AM408" s="85">
        <f t="shared" si="1338"/>
        <v>0</v>
      </c>
      <c r="AN408" s="84">
        <v>1</v>
      </c>
      <c r="AO408" s="84">
        <f t="shared" si="1339"/>
        <v>42391.795600000005</v>
      </c>
      <c r="AP408" s="84"/>
      <c r="AQ408" s="84">
        <f t="shared" si="1340"/>
        <v>0</v>
      </c>
      <c r="AR408" s="90"/>
      <c r="AS408" s="84">
        <f t="shared" si="1341"/>
        <v>0</v>
      </c>
      <c r="AT408" s="84"/>
      <c r="AU408" s="89">
        <f t="shared" si="1342"/>
        <v>0</v>
      </c>
      <c r="AV408" s="84"/>
      <c r="AW408" s="84">
        <f t="shared" si="1343"/>
        <v>0</v>
      </c>
      <c r="AX408" s="84"/>
      <c r="AY408" s="84">
        <f t="shared" si="1344"/>
        <v>0</v>
      </c>
      <c r="AZ408" s="84"/>
      <c r="BA408" s="84">
        <f t="shared" si="1345"/>
        <v>0</v>
      </c>
      <c r="BB408" s="84"/>
      <c r="BC408" s="84">
        <f t="shared" si="1346"/>
        <v>0</v>
      </c>
      <c r="BD408" s="84"/>
      <c r="BE408" s="85">
        <f t="shared" si="1347"/>
        <v>0</v>
      </c>
      <c r="BF408" s="84"/>
      <c r="BG408" s="85">
        <f t="shared" si="1348"/>
        <v>0</v>
      </c>
      <c r="BH408" s="84"/>
      <c r="BI408" s="84">
        <f t="shared" si="1349"/>
        <v>0</v>
      </c>
      <c r="BJ408" s="84">
        <v>3</v>
      </c>
      <c r="BK408" s="84">
        <f t="shared" si="1350"/>
        <v>152610.46416</v>
      </c>
      <c r="BL408" s="84">
        <v>3</v>
      </c>
      <c r="BM408" s="84">
        <f t="shared" si="1351"/>
        <v>138736.7856</v>
      </c>
      <c r="BN408" s="84"/>
      <c r="BO408" s="85">
        <f t="shared" si="1352"/>
        <v>0</v>
      </c>
      <c r="BP408" s="84"/>
      <c r="BQ408" s="84">
        <f t="shared" si="1353"/>
        <v>0</v>
      </c>
      <c r="BR408" s="84">
        <v>1</v>
      </c>
      <c r="BS408" s="84">
        <f t="shared" si="1354"/>
        <v>41621.035680000001</v>
      </c>
      <c r="BT408" s="84">
        <v>2</v>
      </c>
      <c r="BU408" s="85">
        <f t="shared" si="1355"/>
        <v>110989.42848</v>
      </c>
      <c r="BV408" s="84">
        <v>50</v>
      </c>
      <c r="BW408" s="89">
        <f t="shared" si="1356"/>
        <v>2774735.7119999998</v>
      </c>
      <c r="BX408" s="84"/>
      <c r="BY408" s="84">
        <f t="shared" si="1357"/>
        <v>0</v>
      </c>
      <c r="BZ408" s="84">
        <v>75</v>
      </c>
      <c r="CA408" s="84">
        <f t="shared" si="1358"/>
        <v>2890349.6999999997</v>
      </c>
      <c r="CB408" s="84"/>
      <c r="CC408" s="84">
        <f t="shared" si="1359"/>
        <v>0</v>
      </c>
      <c r="CD408" s="84">
        <v>2</v>
      </c>
      <c r="CE408" s="84">
        <f t="shared" si="1360"/>
        <v>92491.190400000007</v>
      </c>
      <c r="CF408" s="84"/>
      <c r="CG408" s="84"/>
      <c r="CH408" s="84"/>
      <c r="CI408" s="85">
        <f t="shared" si="1361"/>
        <v>0</v>
      </c>
      <c r="CJ408" s="84"/>
      <c r="CK408" s="85">
        <f t="shared" si="1362"/>
        <v>0</v>
      </c>
      <c r="CL408" s="84"/>
      <c r="CM408" s="84">
        <f t="shared" si="1363"/>
        <v>0</v>
      </c>
      <c r="CN408" s="84"/>
      <c r="CO408" s="84">
        <f t="shared" si="1364"/>
        <v>0</v>
      </c>
      <c r="CP408" s="84">
        <v>3</v>
      </c>
      <c r="CQ408" s="84">
        <f t="shared" si="1365"/>
        <v>115613.98799999998</v>
      </c>
      <c r="CR408" s="84"/>
      <c r="CS408" s="84">
        <f t="shared" si="1366"/>
        <v>0</v>
      </c>
      <c r="CT408" s="84"/>
      <c r="CU408" s="84">
        <f t="shared" si="1367"/>
        <v>0</v>
      </c>
      <c r="CV408" s="84"/>
      <c r="CW408" s="84">
        <f t="shared" si="1368"/>
        <v>0</v>
      </c>
      <c r="CX408" s="90"/>
      <c r="CY408" s="84">
        <f t="shared" si="1369"/>
        <v>0</v>
      </c>
      <c r="CZ408" s="84"/>
      <c r="DA408" s="89"/>
      <c r="DB408" s="84"/>
      <c r="DC408" s="84">
        <f t="shared" si="1370"/>
        <v>0</v>
      </c>
      <c r="DD408" s="91"/>
      <c r="DE408" s="84">
        <f t="shared" si="1371"/>
        <v>0</v>
      </c>
      <c r="DF408" s="84">
        <v>5</v>
      </c>
      <c r="DG408" s="84">
        <f t="shared" si="1372"/>
        <v>231227.97600000002</v>
      </c>
      <c r="DH408" s="84"/>
      <c r="DI408" s="84">
        <f t="shared" si="1373"/>
        <v>0</v>
      </c>
      <c r="DJ408" s="84">
        <v>5</v>
      </c>
      <c r="DK408" s="92">
        <f t="shared" si="1374"/>
        <v>353723.74900000001</v>
      </c>
      <c r="DL408" s="89"/>
      <c r="DM408" s="89"/>
      <c r="DN408" s="85">
        <f t="shared" si="1375"/>
        <v>215</v>
      </c>
      <c r="DO408" s="85">
        <f t="shared" si="1376"/>
        <v>9983212.8095199987</v>
      </c>
    </row>
    <row r="409" spans="1:119" ht="15.75" customHeight="1" x14ac:dyDescent="0.25">
      <c r="A409" s="73"/>
      <c r="B409" s="78">
        <v>361</v>
      </c>
      <c r="C409" s="79" t="s">
        <v>884</v>
      </c>
      <c r="D409" s="109" t="s">
        <v>885</v>
      </c>
      <c r="E409" s="74">
        <v>25969</v>
      </c>
      <c r="F409" s="81">
        <v>1.1599999999999999</v>
      </c>
      <c r="G409" s="76">
        <v>1</v>
      </c>
      <c r="H409" s="77"/>
      <c r="I409" s="77"/>
      <c r="J409" s="77"/>
      <c r="K409" s="51"/>
      <c r="L409" s="82">
        <v>1.4</v>
      </c>
      <c r="M409" s="82">
        <v>1.68</v>
      </c>
      <c r="N409" s="82">
        <v>2.23</v>
      </c>
      <c r="O409" s="83">
        <v>2.57</v>
      </c>
      <c r="P409" s="84">
        <v>2</v>
      </c>
      <c r="Q409" s="84">
        <f t="shared" si="1330"/>
        <v>92782.0432</v>
      </c>
      <c r="R409" s="84"/>
      <c r="S409" s="84">
        <f t="shared" si="1331"/>
        <v>0</v>
      </c>
      <c r="T409" s="84">
        <v>40</v>
      </c>
      <c r="U409" s="84">
        <f t="shared" si="1332"/>
        <v>2108682.7999999998</v>
      </c>
      <c r="V409" s="84"/>
      <c r="W409" s="85">
        <f t="shared" si="1333"/>
        <v>0</v>
      </c>
      <c r="X409" s="84"/>
      <c r="Y409" s="84">
        <f t="shared" si="1334"/>
        <v>0</v>
      </c>
      <c r="Z409" s="84"/>
      <c r="AA409" s="84"/>
      <c r="AB409" s="84"/>
      <c r="AC409" s="84">
        <f t="shared" si="1335"/>
        <v>0</v>
      </c>
      <c r="AD409" s="84"/>
      <c r="AE409" s="84"/>
      <c r="AF409" s="84"/>
      <c r="AG409" s="84">
        <f t="shared" si="1336"/>
        <v>0</v>
      </c>
      <c r="AH409" s="84"/>
      <c r="AI409" s="84"/>
      <c r="AJ409" s="86"/>
      <c r="AK409" s="84">
        <f t="shared" si="1337"/>
        <v>0</v>
      </c>
      <c r="AL409" s="84">
        <v>5</v>
      </c>
      <c r="AM409" s="85">
        <f t="shared" si="1338"/>
        <v>231955.10799999998</v>
      </c>
      <c r="AN409" s="84"/>
      <c r="AO409" s="84">
        <f t="shared" si="1339"/>
        <v>0</v>
      </c>
      <c r="AP409" s="84"/>
      <c r="AQ409" s="84">
        <f t="shared" si="1340"/>
        <v>0</v>
      </c>
      <c r="AR409" s="90"/>
      <c r="AS409" s="84">
        <f t="shared" si="1341"/>
        <v>0</v>
      </c>
      <c r="AT409" s="84"/>
      <c r="AU409" s="89">
        <f t="shared" si="1342"/>
        <v>0</v>
      </c>
      <c r="AV409" s="84"/>
      <c r="AW409" s="84">
        <f t="shared" si="1343"/>
        <v>0</v>
      </c>
      <c r="AX409" s="84"/>
      <c r="AY409" s="84">
        <f t="shared" si="1344"/>
        <v>0</v>
      </c>
      <c r="AZ409" s="84"/>
      <c r="BA409" s="84">
        <f t="shared" si="1345"/>
        <v>0</v>
      </c>
      <c r="BB409" s="84"/>
      <c r="BC409" s="84">
        <f t="shared" si="1346"/>
        <v>0</v>
      </c>
      <c r="BD409" s="84"/>
      <c r="BE409" s="85">
        <f t="shared" si="1347"/>
        <v>0</v>
      </c>
      <c r="BF409" s="84"/>
      <c r="BG409" s="85">
        <f t="shared" si="1348"/>
        <v>0</v>
      </c>
      <c r="BH409" s="84"/>
      <c r="BI409" s="84">
        <f t="shared" si="1349"/>
        <v>0</v>
      </c>
      <c r="BJ409" s="84"/>
      <c r="BK409" s="84">
        <f t="shared" si="1350"/>
        <v>0</v>
      </c>
      <c r="BL409" s="84"/>
      <c r="BM409" s="84">
        <f t="shared" si="1351"/>
        <v>0</v>
      </c>
      <c r="BN409" s="84"/>
      <c r="BO409" s="85">
        <f t="shared" si="1352"/>
        <v>0</v>
      </c>
      <c r="BP409" s="84"/>
      <c r="BQ409" s="84">
        <f t="shared" si="1353"/>
        <v>0</v>
      </c>
      <c r="BR409" s="84"/>
      <c r="BS409" s="84">
        <f t="shared" si="1354"/>
        <v>0</v>
      </c>
      <c r="BT409" s="84"/>
      <c r="BU409" s="85">
        <f t="shared" si="1355"/>
        <v>0</v>
      </c>
      <c r="BV409" s="84">
        <v>3</v>
      </c>
      <c r="BW409" s="89">
        <f t="shared" si="1356"/>
        <v>182190.19391999999</v>
      </c>
      <c r="BX409" s="84"/>
      <c r="BY409" s="84">
        <f t="shared" si="1357"/>
        <v>0</v>
      </c>
      <c r="BZ409" s="84">
        <v>85</v>
      </c>
      <c r="CA409" s="84">
        <f t="shared" si="1358"/>
        <v>3584760.76</v>
      </c>
      <c r="CB409" s="84"/>
      <c r="CC409" s="84">
        <f t="shared" si="1359"/>
        <v>0</v>
      </c>
      <c r="CD409" s="84">
        <v>2</v>
      </c>
      <c r="CE409" s="84">
        <f t="shared" si="1360"/>
        <v>101216.77439999998</v>
      </c>
      <c r="CF409" s="84"/>
      <c r="CG409" s="84"/>
      <c r="CH409" s="84"/>
      <c r="CI409" s="85">
        <f t="shared" si="1361"/>
        <v>0</v>
      </c>
      <c r="CJ409" s="84"/>
      <c r="CK409" s="85">
        <f t="shared" si="1362"/>
        <v>0</v>
      </c>
      <c r="CL409" s="84"/>
      <c r="CM409" s="84">
        <f t="shared" si="1363"/>
        <v>0</v>
      </c>
      <c r="CN409" s="84"/>
      <c r="CO409" s="84">
        <f t="shared" si="1364"/>
        <v>0</v>
      </c>
      <c r="CP409" s="84"/>
      <c r="CQ409" s="84">
        <f t="shared" si="1365"/>
        <v>0</v>
      </c>
      <c r="CR409" s="84"/>
      <c r="CS409" s="84">
        <f t="shared" si="1366"/>
        <v>0</v>
      </c>
      <c r="CT409" s="84"/>
      <c r="CU409" s="84">
        <f t="shared" si="1367"/>
        <v>0</v>
      </c>
      <c r="CV409" s="84"/>
      <c r="CW409" s="84">
        <f t="shared" si="1368"/>
        <v>0</v>
      </c>
      <c r="CX409" s="90"/>
      <c r="CY409" s="84">
        <f t="shared" si="1369"/>
        <v>0</v>
      </c>
      <c r="CZ409" s="84"/>
      <c r="DA409" s="89"/>
      <c r="DB409" s="84"/>
      <c r="DC409" s="84">
        <f t="shared" si="1370"/>
        <v>0</v>
      </c>
      <c r="DD409" s="91"/>
      <c r="DE409" s="84">
        <f t="shared" si="1371"/>
        <v>0</v>
      </c>
      <c r="DF409" s="84"/>
      <c r="DG409" s="84">
        <f t="shared" si="1372"/>
        <v>0</v>
      </c>
      <c r="DH409" s="84">
        <v>2</v>
      </c>
      <c r="DI409" s="84">
        <f t="shared" si="1373"/>
        <v>134353.21839999998</v>
      </c>
      <c r="DJ409" s="84"/>
      <c r="DK409" s="92">
        <f t="shared" si="1374"/>
        <v>0</v>
      </c>
      <c r="DL409" s="89"/>
      <c r="DM409" s="89"/>
      <c r="DN409" s="85">
        <f t="shared" si="1375"/>
        <v>139</v>
      </c>
      <c r="DO409" s="85">
        <f t="shared" si="1376"/>
        <v>6435940.8979199994</v>
      </c>
    </row>
    <row r="410" spans="1:119" ht="15.75" customHeight="1" x14ac:dyDescent="0.25">
      <c r="A410" s="73"/>
      <c r="B410" s="78">
        <v>362</v>
      </c>
      <c r="C410" s="79" t="s">
        <v>886</v>
      </c>
      <c r="D410" s="109" t="s">
        <v>887</v>
      </c>
      <c r="E410" s="74">
        <v>25969</v>
      </c>
      <c r="F410" s="100">
        <v>3.32</v>
      </c>
      <c r="G410" s="76">
        <v>1</v>
      </c>
      <c r="H410" s="77"/>
      <c r="I410" s="77"/>
      <c r="J410" s="77"/>
      <c r="K410" s="51"/>
      <c r="L410" s="82">
        <v>1.4</v>
      </c>
      <c r="M410" s="82">
        <v>1.68</v>
      </c>
      <c r="N410" s="82">
        <v>2.23</v>
      </c>
      <c r="O410" s="83">
        <v>2.57</v>
      </c>
      <c r="P410" s="84">
        <v>3</v>
      </c>
      <c r="Q410" s="84">
        <f t="shared" si="1330"/>
        <v>398322.90960000001</v>
      </c>
      <c r="R410" s="84"/>
      <c r="S410" s="84">
        <f t="shared" si="1331"/>
        <v>0</v>
      </c>
      <c r="T410" s="84">
        <v>27</v>
      </c>
      <c r="U410" s="84">
        <f t="shared" si="1332"/>
        <v>4073757.0299999993</v>
      </c>
      <c r="V410" s="84"/>
      <c r="W410" s="85">
        <f t="shared" si="1333"/>
        <v>0</v>
      </c>
      <c r="X410" s="84"/>
      <c r="Y410" s="84">
        <f t="shared" si="1334"/>
        <v>0</v>
      </c>
      <c r="Z410" s="84"/>
      <c r="AA410" s="84"/>
      <c r="AB410" s="84"/>
      <c r="AC410" s="84">
        <f t="shared" si="1335"/>
        <v>0</v>
      </c>
      <c r="AD410" s="84"/>
      <c r="AE410" s="84"/>
      <c r="AF410" s="84"/>
      <c r="AG410" s="84">
        <f t="shared" si="1336"/>
        <v>0</v>
      </c>
      <c r="AH410" s="84"/>
      <c r="AI410" s="84"/>
      <c r="AJ410" s="86"/>
      <c r="AK410" s="84">
        <f t="shared" si="1337"/>
        <v>0</v>
      </c>
      <c r="AL410" s="84"/>
      <c r="AM410" s="85">
        <f t="shared" si="1338"/>
        <v>0</v>
      </c>
      <c r="AN410" s="84"/>
      <c r="AO410" s="84">
        <f t="shared" si="1339"/>
        <v>0</v>
      </c>
      <c r="AP410" s="84"/>
      <c r="AQ410" s="84">
        <f t="shared" si="1340"/>
        <v>0</v>
      </c>
      <c r="AR410" s="90"/>
      <c r="AS410" s="84">
        <f t="shared" si="1341"/>
        <v>0</v>
      </c>
      <c r="AT410" s="84"/>
      <c r="AU410" s="89">
        <f t="shared" si="1342"/>
        <v>0</v>
      </c>
      <c r="AV410" s="84"/>
      <c r="AW410" s="84">
        <f t="shared" si="1343"/>
        <v>0</v>
      </c>
      <c r="AX410" s="84"/>
      <c r="AY410" s="84">
        <f t="shared" si="1344"/>
        <v>0</v>
      </c>
      <c r="AZ410" s="84"/>
      <c r="BA410" s="84">
        <f t="shared" si="1345"/>
        <v>0</v>
      </c>
      <c r="BB410" s="84"/>
      <c r="BC410" s="84">
        <f t="shared" si="1346"/>
        <v>0</v>
      </c>
      <c r="BD410" s="84"/>
      <c r="BE410" s="85">
        <f t="shared" si="1347"/>
        <v>0</v>
      </c>
      <c r="BF410" s="84"/>
      <c r="BG410" s="85">
        <f t="shared" si="1348"/>
        <v>0</v>
      </c>
      <c r="BH410" s="84"/>
      <c r="BI410" s="84">
        <f t="shared" si="1349"/>
        <v>0</v>
      </c>
      <c r="BJ410" s="84"/>
      <c r="BK410" s="84">
        <f t="shared" si="1350"/>
        <v>0</v>
      </c>
      <c r="BL410" s="84">
        <v>1</v>
      </c>
      <c r="BM410" s="84">
        <f t="shared" si="1351"/>
        <v>144844.69440000001</v>
      </c>
      <c r="BN410" s="84"/>
      <c r="BO410" s="85">
        <f t="shared" si="1352"/>
        <v>0</v>
      </c>
      <c r="BP410" s="84"/>
      <c r="BQ410" s="84">
        <f t="shared" si="1353"/>
        <v>0</v>
      </c>
      <c r="BR410" s="84"/>
      <c r="BS410" s="84">
        <f t="shared" si="1354"/>
        <v>0</v>
      </c>
      <c r="BT410" s="84">
        <v>4</v>
      </c>
      <c r="BU410" s="85">
        <f t="shared" si="1355"/>
        <v>695254.53312000004</v>
      </c>
      <c r="BV410" s="84"/>
      <c r="BW410" s="89">
        <f t="shared" si="1356"/>
        <v>0</v>
      </c>
      <c r="BX410" s="84"/>
      <c r="BY410" s="84">
        <f t="shared" si="1357"/>
        <v>0</v>
      </c>
      <c r="BZ410" s="84"/>
      <c r="CA410" s="84">
        <f t="shared" si="1358"/>
        <v>0</v>
      </c>
      <c r="CB410" s="84"/>
      <c r="CC410" s="84">
        <f t="shared" si="1359"/>
        <v>0</v>
      </c>
      <c r="CD410" s="84"/>
      <c r="CE410" s="84">
        <f t="shared" si="1360"/>
        <v>0</v>
      </c>
      <c r="CF410" s="84"/>
      <c r="CG410" s="84"/>
      <c r="CH410" s="84"/>
      <c r="CI410" s="85">
        <f t="shared" si="1361"/>
        <v>0</v>
      </c>
      <c r="CJ410" s="84"/>
      <c r="CK410" s="85">
        <f t="shared" si="1362"/>
        <v>0</v>
      </c>
      <c r="CL410" s="84"/>
      <c r="CM410" s="84">
        <f t="shared" si="1363"/>
        <v>0</v>
      </c>
      <c r="CN410" s="84"/>
      <c r="CO410" s="84">
        <f t="shared" si="1364"/>
        <v>0</v>
      </c>
      <c r="CP410" s="84"/>
      <c r="CQ410" s="84">
        <f t="shared" si="1365"/>
        <v>0</v>
      </c>
      <c r="CR410" s="84"/>
      <c r="CS410" s="84">
        <f t="shared" si="1366"/>
        <v>0</v>
      </c>
      <c r="CT410" s="84"/>
      <c r="CU410" s="84">
        <f t="shared" si="1367"/>
        <v>0</v>
      </c>
      <c r="CV410" s="84"/>
      <c r="CW410" s="84">
        <f t="shared" si="1368"/>
        <v>0</v>
      </c>
      <c r="CX410" s="90"/>
      <c r="CY410" s="84">
        <f t="shared" si="1369"/>
        <v>0</v>
      </c>
      <c r="CZ410" s="84"/>
      <c r="DA410" s="89"/>
      <c r="DB410" s="84"/>
      <c r="DC410" s="84">
        <f t="shared" si="1370"/>
        <v>0</v>
      </c>
      <c r="DD410" s="91"/>
      <c r="DE410" s="84">
        <f t="shared" si="1371"/>
        <v>0</v>
      </c>
      <c r="DF410" s="84">
        <v>1</v>
      </c>
      <c r="DG410" s="84">
        <f t="shared" si="1372"/>
        <v>144844.69440000001</v>
      </c>
      <c r="DH410" s="84"/>
      <c r="DI410" s="84">
        <f t="shared" si="1373"/>
        <v>0</v>
      </c>
      <c r="DJ410" s="84"/>
      <c r="DK410" s="92">
        <f t="shared" si="1374"/>
        <v>0</v>
      </c>
      <c r="DL410" s="89"/>
      <c r="DM410" s="89"/>
      <c r="DN410" s="85">
        <f t="shared" si="1375"/>
        <v>36</v>
      </c>
      <c r="DO410" s="85">
        <f t="shared" si="1376"/>
        <v>5457023.8615199998</v>
      </c>
    </row>
    <row r="411" spans="1:119" ht="13.5" customHeight="1" x14ac:dyDescent="0.25">
      <c r="A411" s="196">
        <v>36</v>
      </c>
      <c r="B411" s="211"/>
      <c r="C411" s="212"/>
      <c r="D411" s="214" t="s">
        <v>888</v>
      </c>
      <c r="E411" s="200">
        <v>25969</v>
      </c>
      <c r="F411" s="225"/>
      <c r="G411" s="207"/>
      <c r="H411" s="77"/>
      <c r="I411" s="77"/>
      <c r="J411" s="77"/>
      <c r="K411" s="208"/>
      <c r="L411" s="209">
        <v>1.4</v>
      </c>
      <c r="M411" s="209">
        <v>1.68</v>
      </c>
      <c r="N411" s="209">
        <v>2.23</v>
      </c>
      <c r="O411" s="210">
        <v>2.57</v>
      </c>
      <c r="P411" s="206">
        <f t="shared" ref="P411:CA411" si="1377">SUM(P412:P453)</f>
        <v>362</v>
      </c>
      <c r="Q411" s="206">
        <f t="shared" si="1377"/>
        <v>19781876.401159998</v>
      </c>
      <c r="R411" s="206">
        <f t="shared" si="1377"/>
        <v>265</v>
      </c>
      <c r="S411" s="206">
        <f t="shared" si="1377"/>
        <v>45157520.068999998</v>
      </c>
      <c r="T411" s="206">
        <f t="shared" si="1377"/>
        <v>245</v>
      </c>
      <c r="U411" s="206">
        <f t="shared" si="1377"/>
        <v>15828686.062964</v>
      </c>
      <c r="V411" s="206">
        <f t="shared" si="1377"/>
        <v>22</v>
      </c>
      <c r="W411" s="206">
        <f t="shared" si="1377"/>
        <v>545349</v>
      </c>
      <c r="X411" s="206">
        <f t="shared" si="1377"/>
        <v>60</v>
      </c>
      <c r="Y411" s="206">
        <f t="shared" si="1377"/>
        <v>1526977.2</v>
      </c>
      <c r="Z411" s="206">
        <f t="shared" si="1377"/>
        <v>0</v>
      </c>
      <c r="AA411" s="206">
        <f t="shared" si="1377"/>
        <v>0</v>
      </c>
      <c r="AB411" s="206">
        <f t="shared" si="1377"/>
        <v>400</v>
      </c>
      <c r="AC411" s="206">
        <f t="shared" si="1377"/>
        <v>31216254.776576802</v>
      </c>
      <c r="AD411" s="206">
        <f t="shared" si="1377"/>
        <v>0</v>
      </c>
      <c r="AE411" s="206">
        <f t="shared" si="1377"/>
        <v>0</v>
      </c>
      <c r="AF411" s="206">
        <f t="shared" si="1377"/>
        <v>77</v>
      </c>
      <c r="AG411" s="206">
        <f t="shared" si="1377"/>
        <v>4177957.1231200001</v>
      </c>
      <c r="AH411" s="206">
        <f t="shared" si="1377"/>
        <v>0</v>
      </c>
      <c r="AI411" s="206">
        <f t="shared" si="1377"/>
        <v>0</v>
      </c>
      <c r="AJ411" s="206">
        <f t="shared" si="1377"/>
        <v>160</v>
      </c>
      <c r="AK411" s="206">
        <f t="shared" si="1377"/>
        <v>1678194.0637439997</v>
      </c>
      <c r="AL411" s="206">
        <f t="shared" si="1377"/>
        <v>175</v>
      </c>
      <c r="AM411" s="206">
        <f t="shared" si="1377"/>
        <v>3959233.74</v>
      </c>
      <c r="AN411" s="206">
        <f t="shared" si="1377"/>
        <v>84</v>
      </c>
      <c r="AO411" s="206">
        <f t="shared" si="1377"/>
        <v>1643681.8860000002</v>
      </c>
      <c r="AP411" s="206">
        <f t="shared" si="1377"/>
        <v>164</v>
      </c>
      <c r="AQ411" s="206">
        <f t="shared" si="1377"/>
        <v>6780345.9309599996</v>
      </c>
      <c r="AR411" s="206">
        <f t="shared" si="1377"/>
        <v>36</v>
      </c>
      <c r="AS411" s="206">
        <f t="shared" si="1377"/>
        <v>1099423.5839999998</v>
      </c>
      <c r="AT411" s="206">
        <f t="shared" si="1377"/>
        <v>0</v>
      </c>
      <c r="AU411" s="206">
        <f t="shared" si="1377"/>
        <v>0</v>
      </c>
      <c r="AV411" s="206">
        <f t="shared" si="1377"/>
        <v>0</v>
      </c>
      <c r="AW411" s="206">
        <f t="shared" si="1377"/>
        <v>0</v>
      </c>
      <c r="AX411" s="206">
        <f t="shared" si="1377"/>
        <v>0</v>
      </c>
      <c r="AY411" s="206">
        <f t="shared" si="1377"/>
        <v>0</v>
      </c>
      <c r="AZ411" s="206">
        <f t="shared" si="1377"/>
        <v>0</v>
      </c>
      <c r="BA411" s="206">
        <f t="shared" si="1377"/>
        <v>0</v>
      </c>
      <c r="BB411" s="206">
        <f t="shared" si="1377"/>
        <v>0</v>
      </c>
      <c r="BC411" s="206">
        <f t="shared" si="1377"/>
        <v>0</v>
      </c>
      <c r="BD411" s="206">
        <f t="shared" si="1377"/>
        <v>0</v>
      </c>
      <c r="BE411" s="206">
        <f t="shared" si="1377"/>
        <v>0</v>
      </c>
      <c r="BF411" s="206">
        <f t="shared" si="1377"/>
        <v>0</v>
      </c>
      <c r="BG411" s="206">
        <f t="shared" si="1377"/>
        <v>0</v>
      </c>
      <c r="BH411" s="206">
        <f t="shared" si="1377"/>
        <v>0</v>
      </c>
      <c r="BI411" s="206">
        <f t="shared" si="1377"/>
        <v>0</v>
      </c>
      <c r="BJ411" s="206">
        <f t="shared" si="1377"/>
        <v>2</v>
      </c>
      <c r="BK411" s="206">
        <f t="shared" si="1377"/>
        <v>268747.98720000003</v>
      </c>
      <c r="BL411" s="206">
        <f t="shared" si="1377"/>
        <v>6</v>
      </c>
      <c r="BM411" s="206">
        <f t="shared" si="1377"/>
        <v>732949.05599999998</v>
      </c>
      <c r="BN411" s="206">
        <f t="shared" si="1377"/>
        <v>80</v>
      </c>
      <c r="BO411" s="206">
        <f t="shared" si="1377"/>
        <v>1745116.8</v>
      </c>
      <c r="BP411" s="206">
        <f t="shared" si="1377"/>
        <v>0</v>
      </c>
      <c r="BQ411" s="206">
        <f t="shared" si="1377"/>
        <v>0</v>
      </c>
      <c r="BR411" s="206">
        <f t="shared" si="1377"/>
        <v>2</v>
      </c>
      <c r="BS411" s="206">
        <f t="shared" si="1377"/>
        <v>25129.681919999999</v>
      </c>
      <c r="BT411" s="206">
        <f t="shared" si="1377"/>
        <v>12</v>
      </c>
      <c r="BU411" s="206">
        <f t="shared" si="1377"/>
        <v>1105706.0044800001</v>
      </c>
      <c r="BV411" s="206">
        <f t="shared" si="1377"/>
        <v>90</v>
      </c>
      <c r="BW411" s="206">
        <f t="shared" si="1377"/>
        <v>2151729.0143999998</v>
      </c>
      <c r="BX411" s="206">
        <f t="shared" si="1377"/>
        <v>90</v>
      </c>
      <c r="BY411" s="206">
        <f t="shared" si="1377"/>
        <v>943984.16085600003</v>
      </c>
      <c r="BZ411" s="206">
        <f t="shared" si="1377"/>
        <v>18</v>
      </c>
      <c r="CA411" s="206">
        <f t="shared" si="1377"/>
        <v>188796.83217119999</v>
      </c>
      <c r="CB411" s="206">
        <f t="shared" ref="CB411:DM411" si="1378">SUM(CB412:CB453)</f>
        <v>0</v>
      </c>
      <c r="CC411" s="206">
        <f t="shared" si="1378"/>
        <v>0</v>
      </c>
      <c r="CD411" s="206">
        <f t="shared" si="1378"/>
        <v>15</v>
      </c>
      <c r="CE411" s="206">
        <f t="shared" si="1378"/>
        <v>327209.39999999997</v>
      </c>
      <c r="CF411" s="206">
        <f t="shared" si="1378"/>
        <v>0</v>
      </c>
      <c r="CG411" s="206">
        <f t="shared" si="1378"/>
        <v>0</v>
      </c>
      <c r="CH411" s="206">
        <f t="shared" si="1378"/>
        <v>0</v>
      </c>
      <c r="CI411" s="206">
        <f t="shared" si="1378"/>
        <v>0</v>
      </c>
      <c r="CJ411" s="206">
        <f t="shared" si="1378"/>
        <v>0</v>
      </c>
      <c r="CK411" s="206">
        <f t="shared" si="1378"/>
        <v>0</v>
      </c>
      <c r="CL411" s="206">
        <f t="shared" si="1378"/>
        <v>0</v>
      </c>
      <c r="CM411" s="206">
        <f t="shared" si="1378"/>
        <v>0</v>
      </c>
      <c r="CN411" s="206">
        <f t="shared" si="1378"/>
        <v>10</v>
      </c>
      <c r="CO411" s="206">
        <f t="shared" si="1378"/>
        <v>322846.60800000001</v>
      </c>
      <c r="CP411" s="206">
        <f t="shared" si="1378"/>
        <v>8</v>
      </c>
      <c r="CQ411" s="206">
        <f t="shared" si="1378"/>
        <v>634059.10400000005</v>
      </c>
      <c r="CR411" s="206">
        <f t="shared" si="1378"/>
        <v>54</v>
      </c>
      <c r="CS411" s="206">
        <f t="shared" si="1378"/>
        <v>2081051.784</v>
      </c>
      <c r="CT411" s="206">
        <f t="shared" si="1378"/>
        <v>0</v>
      </c>
      <c r="CU411" s="206">
        <f t="shared" si="1378"/>
        <v>0</v>
      </c>
      <c r="CV411" s="206">
        <f t="shared" si="1378"/>
        <v>26</v>
      </c>
      <c r="CW411" s="206">
        <f t="shared" si="1378"/>
        <v>3176112.5760000004</v>
      </c>
      <c r="CX411" s="206">
        <f t="shared" si="1378"/>
        <v>342</v>
      </c>
      <c r="CY411" s="206">
        <f t="shared" si="1378"/>
        <v>32788753.536320359</v>
      </c>
      <c r="CZ411" s="206">
        <f t="shared" si="1378"/>
        <v>0</v>
      </c>
      <c r="DA411" s="206">
        <f t="shared" si="1378"/>
        <v>0</v>
      </c>
      <c r="DB411" s="206">
        <f t="shared" si="1378"/>
        <v>0</v>
      </c>
      <c r="DC411" s="206">
        <f t="shared" si="1378"/>
        <v>0</v>
      </c>
      <c r="DD411" s="206">
        <f t="shared" si="1378"/>
        <v>0</v>
      </c>
      <c r="DE411" s="206">
        <f t="shared" si="1378"/>
        <v>0</v>
      </c>
      <c r="DF411" s="206">
        <f t="shared" si="1378"/>
        <v>40</v>
      </c>
      <c r="DG411" s="206">
        <f t="shared" si="1378"/>
        <v>558437.37600000005</v>
      </c>
      <c r="DH411" s="206">
        <f t="shared" si="1378"/>
        <v>0</v>
      </c>
      <c r="DI411" s="206">
        <f t="shared" si="1378"/>
        <v>0</v>
      </c>
      <c r="DJ411" s="206">
        <f t="shared" si="1378"/>
        <v>10</v>
      </c>
      <c r="DK411" s="206">
        <f t="shared" si="1378"/>
        <v>213569.05599999998</v>
      </c>
      <c r="DL411" s="206">
        <f t="shared" si="1378"/>
        <v>0</v>
      </c>
      <c r="DM411" s="206">
        <f t="shared" si="1378"/>
        <v>0</v>
      </c>
      <c r="DN411" s="206">
        <f>SUM(DN412:DN453)</f>
        <v>2855</v>
      </c>
      <c r="DO411" s="206">
        <f t="shared" ref="DO411" si="1379">SUM(DO412:DO453)</f>
        <v>180659698.81487235</v>
      </c>
    </row>
    <row r="412" spans="1:119" s="5" customFormat="1" ht="30" customHeight="1" x14ac:dyDescent="0.25">
      <c r="A412" s="73"/>
      <c r="B412" s="78">
        <v>363</v>
      </c>
      <c r="C412" s="79" t="s">
        <v>889</v>
      </c>
      <c r="D412" s="109" t="s">
        <v>890</v>
      </c>
      <c r="E412" s="74">
        <v>25969</v>
      </c>
      <c r="F412" s="81">
        <v>4.32</v>
      </c>
      <c r="G412" s="76">
        <v>1</v>
      </c>
      <c r="H412" s="77"/>
      <c r="I412" s="77"/>
      <c r="J412" s="77"/>
      <c r="K412" s="51"/>
      <c r="L412" s="82">
        <v>1.4</v>
      </c>
      <c r="M412" s="82">
        <v>1.68</v>
      </c>
      <c r="N412" s="82">
        <v>2.23</v>
      </c>
      <c r="O412" s="83">
        <v>2.57</v>
      </c>
      <c r="P412" s="84">
        <v>5</v>
      </c>
      <c r="Q412" s="84">
        <f>(P412*$E412*$F412*$G412*$L412)</f>
        <v>785302.55999999994</v>
      </c>
      <c r="R412" s="84"/>
      <c r="S412" s="89">
        <f>(R412*$E412*$F412*$G412*$L412)</f>
        <v>0</v>
      </c>
      <c r="T412" s="84">
        <v>1</v>
      </c>
      <c r="U412" s="84">
        <f>(T412*$E412*$F412*$G412*$L412)</f>
        <v>157060.51199999999</v>
      </c>
      <c r="V412" s="84"/>
      <c r="W412" s="84">
        <f>(V412*$E412*$F412*$G412*$L412)</f>
        <v>0</v>
      </c>
      <c r="X412" s="84"/>
      <c r="Y412" s="84">
        <f>(X412*$E412*$F412*$G412*$L412)</f>
        <v>0</v>
      </c>
      <c r="Z412" s="84"/>
      <c r="AA412" s="84"/>
      <c r="AB412" s="84"/>
      <c r="AC412" s="84">
        <f>(AB412*$E412*$F412*$G412*$L412)</f>
        <v>0</v>
      </c>
      <c r="AD412" s="84"/>
      <c r="AE412" s="84"/>
      <c r="AF412" s="84"/>
      <c r="AG412" s="84">
        <f>(AF412*$E412*$F412*$G412*$L412)</f>
        <v>0</v>
      </c>
      <c r="AH412" s="84"/>
      <c r="AI412" s="84"/>
      <c r="AJ412" s="86"/>
      <c r="AK412" s="84">
        <f>(AJ412*$E412*$F412*$G412*$L412)</f>
        <v>0</v>
      </c>
      <c r="AL412" s="84"/>
      <c r="AM412" s="84">
        <f>(AL412*$E412*$F412*$G412*$L412)</f>
        <v>0</v>
      </c>
      <c r="AN412" s="84"/>
      <c r="AO412" s="84">
        <f>(AN412*$E412*$F412*$G412*$L412)</f>
        <v>0</v>
      </c>
      <c r="AP412" s="84">
        <v>2</v>
      </c>
      <c r="AQ412" s="85">
        <f>(AP412*$E412*$F412*$G412*$M412)</f>
        <v>376945.22879999998</v>
      </c>
      <c r="AR412" s="90"/>
      <c r="AS412" s="84">
        <f>(AR412*$E412*$F412*$G412*$M412)</f>
        <v>0</v>
      </c>
      <c r="AT412" s="84"/>
      <c r="AU412" s="89">
        <f>(AT412*$E412*$F412*$G412*$M412)</f>
        <v>0</v>
      </c>
      <c r="AV412" s="84"/>
      <c r="AW412" s="84">
        <f>(AV412*$E412*$F412*$G412*$L412*$AK$11)</f>
        <v>0</v>
      </c>
      <c r="AX412" s="84"/>
      <c r="AY412" s="84">
        <f>(AX412*$E412*$F412*$G412*$L412*AY$11)</f>
        <v>0</v>
      </c>
      <c r="AZ412" s="84"/>
      <c r="BA412" s="84">
        <f>(AZ412*$E412*$F412*$G412*$L412*BA$11)</f>
        <v>0</v>
      </c>
      <c r="BB412" s="84"/>
      <c r="BC412" s="84">
        <f>(BB412*$E412*$F412*$G412*$L412)</f>
        <v>0</v>
      </c>
      <c r="BD412" s="84"/>
      <c r="BE412" s="84">
        <f t="shared" ref="BE412" si="1380">(BD412*$E412*$F412*$G412*$L412)</f>
        <v>0</v>
      </c>
      <c r="BF412" s="84"/>
      <c r="BG412" s="84"/>
      <c r="BH412" s="84"/>
      <c r="BI412" s="84">
        <f>(BH412*$E412*$F412*$G412*$L412)</f>
        <v>0</v>
      </c>
      <c r="BJ412" s="84"/>
      <c r="BK412" s="84">
        <f>(BJ412*$E412*$F412*$G412*$M412)</f>
        <v>0</v>
      </c>
      <c r="BL412" s="84"/>
      <c r="BM412" s="84">
        <f>(BL412*$E412*$F412*$G412*$M412)</f>
        <v>0</v>
      </c>
      <c r="BN412" s="84"/>
      <c r="BO412" s="84">
        <f>(BN412*$E412*$F412*$G412*$M412)</f>
        <v>0</v>
      </c>
      <c r="BP412" s="84"/>
      <c r="BQ412" s="84">
        <f>(BP412*$E412*$F412*$G412*$M412)</f>
        <v>0</v>
      </c>
      <c r="BR412" s="84"/>
      <c r="BS412" s="84">
        <f>(BR412*$E412*$F412*$G412*$M412)</f>
        <v>0</v>
      </c>
      <c r="BT412" s="84">
        <v>3</v>
      </c>
      <c r="BU412" s="84">
        <f>(BT412*$E412*$F412*$G412*$M412)</f>
        <v>565417.84320000012</v>
      </c>
      <c r="BV412" s="84"/>
      <c r="BW412" s="89">
        <f>(BV412*$E412*$F412*$G412*$M412)</f>
        <v>0</v>
      </c>
      <c r="BX412" s="84"/>
      <c r="BY412" s="84">
        <f>(BX412*$E412*$F412*$G412*$L412)</f>
        <v>0</v>
      </c>
      <c r="BZ412" s="84"/>
      <c r="CA412" s="85">
        <f>(BZ412*$E412*$F412*$G412*$L412)</f>
        <v>0</v>
      </c>
      <c r="CB412" s="84"/>
      <c r="CC412" s="84">
        <f>(CB412*$E412*$F412*$G412*$L412)</f>
        <v>0</v>
      </c>
      <c r="CD412" s="84"/>
      <c r="CE412" s="84">
        <f>(CD412*$E412*$F412*$G412*$M412)</f>
        <v>0</v>
      </c>
      <c r="CF412" s="84"/>
      <c r="CG412" s="84"/>
      <c r="CH412" s="84"/>
      <c r="CI412" s="84">
        <f>(CH412*$E412*$F412*$G412*$L412)</f>
        <v>0</v>
      </c>
      <c r="CJ412" s="84"/>
      <c r="CK412" s="84">
        <f>(CJ412*$E412*$F412*$G412*$L412)</f>
        <v>0</v>
      </c>
      <c r="CL412" s="84"/>
      <c r="CM412" s="84">
        <f>(CL412*$E412*$F412*$G412*$L412)</f>
        <v>0</v>
      </c>
      <c r="CN412" s="84"/>
      <c r="CO412" s="84">
        <f>(CN412*$E412*$F412*$G412*$L412)</f>
        <v>0</v>
      </c>
      <c r="CP412" s="84"/>
      <c r="CQ412" s="84">
        <f>(CP412*$E412*$F412*$G412*$L412)</f>
        <v>0</v>
      </c>
      <c r="CR412" s="84"/>
      <c r="CS412" s="84">
        <f>(CR412*$E412*$F412*$G412*$M412)</f>
        <v>0</v>
      </c>
      <c r="CT412" s="84"/>
      <c r="CU412" s="84">
        <f>(CT412*$E412*$F412*$G412*$M412)</f>
        <v>0</v>
      </c>
      <c r="CV412" s="84"/>
      <c r="CW412" s="84">
        <f>(CV412*$E412*$F412*$G412*$M412)</f>
        <v>0</v>
      </c>
      <c r="CX412" s="90"/>
      <c r="CY412" s="84">
        <f>(CX412*$E412*$F412*$G412*$M412)</f>
        <v>0</v>
      </c>
      <c r="CZ412" s="84"/>
      <c r="DA412" s="89">
        <f>(CZ412*$E412*$F412*$G412*$M412)</f>
        <v>0</v>
      </c>
      <c r="DB412" s="84"/>
      <c r="DC412" s="84"/>
      <c r="DD412" s="91"/>
      <c r="DE412" s="84">
        <f>(DD412*$E412*$F412*$G412*$M412)</f>
        <v>0</v>
      </c>
      <c r="DF412" s="84"/>
      <c r="DG412" s="84">
        <f>(DF412*$E412*$F412*$G412*$M412)</f>
        <v>0</v>
      </c>
      <c r="DH412" s="84"/>
      <c r="DI412" s="84">
        <f>(DH412*$E412*$F412*$G412*$N412)</f>
        <v>0</v>
      </c>
      <c r="DJ412" s="84"/>
      <c r="DK412" s="89">
        <f>(DJ412*$E412*$F412*$G412*$O412)</f>
        <v>0</v>
      </c>
      <c r="DL412" s="89"/>
      <c r="DM412" s="89"/>
      <c r="DN412" s="85">
        <f t="shared" ref="DN412:DN453" si="1381">SUM(P412,R412,T412,V412,X412,Z412,AB412,AD412,AF412,AH412,AJ412,AL412,AR412,AV412,AX412,CB412,AN412,BB412,BD412,BF412,CP412,BH412,BJ412,AP412,BN412,AT412,CR412,BP412,CT412,BR412,BT412,BV412,CD412,BX412,BZ412,CF412,CH412,CJ412,CL412,CN412,CV412,CX412,BL412,AZ412,CZ412,DB412,DD412,DF412,DH412,DJ412,DL412)</f>
        <v>11</v>
      </c>
      <c r="DO412" s="85">
        <f t="shared" ref="DO412:DO453" si="1382">SUM(Q412,S412,U412,W412,Y412,AA412,AC412,AE412,AG412,AI412,AK412,AM412,AS412,AW412,AY412,CC412,AO412,BC412,BE412,BG412,CQ412,BI412,BK412,AQ412,BO412,AU412,CS412,BQ412,CU412,BS412,BU412,BW412,CE412,BY412,CA412,CG412,CI412,CK412,CM412,CO412,CW412,CY412,BM412,BA412,DA412,DC412,DE412,DG412,DI412,DK412,DM412)</f>
        <v>1884726.1439999999</v>
      </c>
    </row>
    <row r="413" spans="1:119" ht="24" customHeight="1" x14ac:dyDescent="0.25">
      <c r="A413" s="73"/>
      <c r="B413" s="78">
        <v>364</v>
      </c>
      <c r="C413" s="79" t="s">
        <v>891</v>
      </c>
      <c r="D413" s="109" t="s">
        <v>892</v>
      </c>
      <c r="E413" s="74">
        <v>25969</v>
      </c>
      <c r="F413" s="76">
        <v>3.5</v>
      </c>
      <c r="G413" s="141">
        <v>0.8</v>
      </c>
      <c r="H413" s="140"/>
      <c r="I413" s="140"/>
      <c r="J413" s="140"/>
      <c r="K413" s="51"/>
      <c r="L413" s="82">
        <v>1.4</v>
      </c>
      <c r="M413" s="82">
        <v>1.68</v>
      </c>
      <c r="N413" s="82">
        <v>2.23</v>
      </c>
      <c r="O413" s="83">
        <v>2.57</v>
      </c>
      <c r="P413" s="84">
        <v>5</v>
      </c>
      <c r="Q413" s="84">
        <f>(P413*$E413*$F413*$G413*$L413*$Q$11)</f>
        <v>559891.64</v>
      </c>
      <c r="R413" s="84">
        <v>10</v>
      </c>
      <c r="S413" s="84">
        <f>(R413*$E413*$F413*$G413*$L413*$S$11)</f>
        <v>1119783.28</v>
      </c>
      <c r="T413" s="84">
        <v>40</v>
      </c>
      <c r="U413" s="84">
        <f>(T413*$E413*$F413*$G413*$L413*$U$11)</f>
        <v>5089924</v>
      </c>
      <c r="V413" s="84">
        <v>2</v>
      </c>
      <c r="W413" s="85">
        <f>(V413*$E413*$F413*$G413*$L413*$W$11)</f>
        <v>254496.19999999998</v>
      </c>
      <c r="X413" s="84"/>
      <c r="Y413" s="84">
        <f>(X413*$E413*$F413*$G413*$L413*$Y$11)</f>
        <v>0</v>
      </c>
      <c r="Z413" s="84"/>
      <c r="AA413" s="84"/>
      <c r="AB413" s="84"/>
      <c r="AC413" s="84">
        <f>(AB413*$E413*$F413*$G413*$L413*$AC$11)</f>
        <v>0</v>
      </c>
      <c r="AD413" s="84"/>
      <c r="AE413" s="84"/>
      <c r="AF413" s="84">
        <v>15</v>
      </c>
      <c r="AG413" s="84">
        <f>(AF413*$E413*$F413*$G413*$L413*$AG$11)</f>
        <v>1679674.9200000002</v>
      </c>
      <c r="AH413" s="84"/>
      <c r="AI413" s="84"/>
      <c r="AJ413" s="86"/>
      <c r="AK413" s="84">
        <f>(AJ413*$E413*$F413*$G413*$L413*$AK$11)</f>
        <v>0</v>
      </c>
      <c r="AL413" s="84">
        <v>5</v>
      </c>
      <c r="AM413" s="85">
        <f>(AL413*$E413*$F413*$G413*$L413*$AM$11)</f>
        <v>559891.64</v>
      </c>
      <c r="AN413" s="84"/>
      <c r="AO413" s="84">
        <f>(AN413*$E413*$F413*$G413*$L413*$AO$11)</f>
        <v>0</v>
      </c>
      <c r="AP413" s="84">
        <v>17</v>
      </c>
      <c r="AQ413" s="84">
        <f>(AP413*$E413*$F413*$G413*$M413*$AQ$11)</f>
        <v>2284357.8912000004</v>
      </c>
      <c r="AR413" s="90"/>
      <c r="AS413" s="84">
        <f>(AR413*$E413*$F413*$G413*$M413*$AS$11)</f>
        <v>0</v>
      </c>
      <c r="AT413" s="84"/>
      <c r="AU413" s="89">
        <f>(AT413*$E413*$F413*$G413*$M413*$AU$11)</f>
        <v>0</v>
      </c>
      <c r="AV413" s="84"/>
      <c r="AW413" s="84">
        <f>(AV413*$E413*$F413*$G413*$L413*$AW$11)</f>
        <v>0</v>
      </c>
      <c r="AX413" s="84"/>
      <c r="AY413" s="84">
        <f>(AX413*$E413*$F413*$G413*$L413*$AY$11)</f>
        <v>0</v>
      </c>
      <c r="AZ413" s="84"/>
      <c r="BA413" s="84">
        <f>(AZ413*$E413*$F413*$G413*$L413*$BA$11)</f>
        <v>0</v>
      </c>
      <c r="BB413" s="84"/>
      <c r="BC413" s="84">
        <f>(BB413*$E413*$F413*$G413*$L413*$BC$11)</f>
        <v>0</v>
      </c>
      <c r="BD413" s="84"/>
      <c r="BE413" s="85">
        <f>(BD413*$E413*$F413*$G413*$L413*$BE$11)</f>
        <v>0</v>
      </c>
      <c r="BF413" s="84"/>
      <c r="BG413" s="85">
        <f>(BF413*$E413*$F413*$G413*$L413*$BG$11)</f>
        <v>0</v>
      </c>
      <c r="BH413" s="84"/>
      <c r="BI413" s="84">
        <f>(BH413*$E413*$F413*$G413*$L413*$BI$11)</f>
        <v>0</v>
      </c>
      <c r="BJ413" s="84">
        <v>2</v>
      </c>
      <c r="BK413" s="84">
        <f>(BJ413*$E413*$F413*$G413*$M413*$BK$11)</f>
        <v>268747.98720000003</v>
      </c>
      <c r="BL413" s="84">
        <v>6</v>
      </c>
      <c r="BM413" s="84">
        <f>(BL413*$E413*$F413*$G413*$M413*$BM$11)</f>
        <v>732949.05599999998</v>
      </c>
      <c r="BN413" s="84"/>
      <c r="BO413" s="85">
        <f>(BN413*$E413*$F413*$G413*$M413*$BO$11)</f>
        <v>0</v>
      </c>
      <c r="BP413" s="84"/>
      <c r="BQ413" s="84">
        <f>(BP413*$E413*$F413*$G413*$M413*$BQ$11)</f>
        <v>0</v>
      </c>
      <c r="BR413" s="84"/>
      <c r="BS413" s="84">
        <f>(BR413*$E413*$F413*$G413*$M413*$BS$11)</f>
        <v>0</v>
      </c>
      <c r="BT413" s="84">
        <v>3</v>
      </c>
      <c r="BU413" s="85">
        <f>(BT413*$E413*$F413*$G413*$M413*$BU$11)</f>
        <v>439769.43359999999</v>
      </c>
      <c r="BV413" s="84">
        <v>3</v>
      </c>
      <c r="BW413" s="89">
        <f t="shared" ref="BW413:BW420" si="1383">(BV413*$E413*$F413*$G413*$M413*$BW$11)</f>
        <v>439769.43359999999</v>
      </c>
      <c r="BX413" s="84"/>
      <c r="BY413" s="84">
        <f>(BX413*$E413*$F413*$G413*$L413*$BY$11)</f>
        <v>0</v>
      </c>
      <c r="BZ413" s="84"/>
      <c r="CA413" s="84">
        <f>(BZ413*$E413*$F413*$G413*$L413*$CA$11)</f>
        <v>0</v>
      </c>
      <c r="CB413" s="84"/>
      <c r="CC413" s="84">
        <f>(CB413*$E413*$F413*$G413*$L413*$CC$11)</f>
        <v>0</v>
      </c>
      <c r="CD413" s="84"/>
      <c r="CE413" s="84">
        <f>(CD413*$E413*$F413*$G413*$M413*$CE$11)</f>
        <v>0</v>
      </c>
      <c r="CF413" s="84"/>
      <c r="CG413" s="84"/>
      <c r="CH413" s="84"/>
      <c r="CI413" s="85">
        <f>(CH413*$E413*$F413*$G413*$L413*$CI$11)</f>
        <v>0</v>
      </c>
      <c r="CJ413" s="84"/>
      <c r="CK413" s="85">
        <f>(CJ413*$E413*$F413*$G413*$L413*$CK$11)</f>
        <v>0</v>
      </c>
      <c r="CL413" s="84"/>
      <c r="CM413" s="84">
        <f>(CL413*$E413*$F413*$G413*$L413*$CM$11)</f>
        <v>0</v>
      </c>
      <c r="CN413" s="84">
        <v>2</v>
      </c>
      <c r="CO413" s="84">
        <f>(CN413*$E413*$F413*$G413*$L413*$CO$11)</f>
        <v>203596.96</v>
      </c>
      <c r="CP413" s="84">
        <v>6</v>
      </c>
      <c r="CQ413" s="84">
        <f>(CP413*$E413*$F413*$G413*$L413*$CQ$11)</f>
        <v>610790.88</v>
      </c>
      <c r="CR413" s="84">
        <v>9</v>
      </c>
      <c r="CS413" s="84">
        <f>(CR413*$E413*$F413*$G413*$M413*$CS$11)</f>
        <v>1099423.584</v>
      </c>
      <c r="CT413" s="84"/>
      <c r="CU413" s="84">
        <f>(CT413*$E413*$F413*$G413*$M413*$CU$11)</f>
        <v>0</v>
      </c>
      <c r="CV413" s="84">
        <v>26</v>
      </c>
      <c r="CW413" s="84">
        <f>(CV413*$E413*$F413*$G413*$M413*$CW$11)</f>
        <v>3176112.5760000004</v>
      </c>
      <c r="CX413" s="90"/>
      <c r="CY413" s="84">
        <f>(CX413*$E413*$F413*$G413*$M413*$CY$11)</f>
        <v>0</v>
      </c>
      <c r="CZ413" s="84"/>
      <c r="DA413" s="89"/>
      <c r="DB413" s="84"/>
      <c r="DC413" s="84">
        <f>(DB413*$E413*$F413*$G413*$M413*$DC$11)</f>
        <v>0</v>
      </c>
      <c r="DD413" s="91"/>
      <c r="DE413" s="84">
        <f>(DD413*$E413*$F413*$G413*$M413*$DE$11)</f>
        <v>0</v>
      </c>
      <c r="DF413" s="84"/>
      <c r="DG413" s="84">
        <f>(DF413*$E413*$F413*$G413*$M413*$DG$11)</f>
        <v>0</v>
      </c>
      <c r="DH413" s="84"/>
      <c r="DI413" s="84">
        <f>(DH413*$E413*$F413*$G413*$N413*$DI$11)</f>
        <v>0</v>
      </c>
      <c r="DJ413" s="84"/>
      <c r="DK413" s="92">
        <f>(DJ413*$E413*$F413*$G413*$O413*$DK$11)</f>
        <v>0</v>
      </c>
      <c r="DL413" s="89"/>
      <c r="DM413" s="89"/>
      <c r="DN413" s="85">
        <f t="shared" si="1381"/>
        <v>151</v>
      </c>
      <c r="DO413" s="85">
        <f t="shared" si="1382"/>
        <v>18519179.481600005</v>
      </c>
    </row>
    <row r="414" spans="1:119" ht="45" customHeight="1" x14ac:dyDescent="0.25">
      <c r="A414" s="73"/>
      <c r="B414" s="78">
        <v>365</v>
      </c>
      <c r="C414" s="79" t="s">
        <v>893</v>
      </c>
      <c r="D414" s="109" t="s">
        <v>894</v>
      </c>
      <c r="E414" s="74">
        <v>25969</v>
      </c>
      <c r="F414" s="81">
        <v>0.32</v>
      </c>
      <c r="G414" s="76">
        <v>1</v>
      </c>
      <c r="H414" s="77"/>
      <c r="I414" s="77"/>
      <c r="J414" s="77"/>
      <c r="K414" s="51"/>
      <c r="L414" s="82">
        <v>1.4</v>
      </c>
      <c r="M414" s="82">
        <v>1.68</v>
      </c>
      <c r="N414" s="82">
        <v>2.23</v>
      </c>
      <c r="O414" s="83">
        <v>2.57</v>
      </c>
      <c r="P414" s="84">
        <v>1</v>
      </c>
      <c r="Q414" s="84">
        <f>(P414*$E414*$F414*$G414*$L414*$Q$11)</f>
        <v>12797.5232</v>
      </c>
      <c r="R414" s="84"/>
      <c r="S414" s="84">
        <f>(R414*$E414*$F414*$G414*$L414*$S$11)</f>
        <v>0</v>
      </c>
      <c r="T414" s="84"/>
      <c r="U414" s="84">
        <f>(T414*$E414*$F414*$G414*$L414*$U$11)</f>
        <v>0</v>
      </c>
      <c r="V414" s="84">
        <v>20</v>
      </c>
      <c r="W414" s="85">
        <f>(V414*$E414*$F414*$G414*$L414*$W$11)</f>
        <v>290852.8</v>
      </c>
      <c r="X414" s="84"/>
      <c r="Y414" s="84">
        <f>(X414*$E414*$F414*$G414*$L414*$Y$11)</f>
        <v>0</v>
      </c>
      <c r="Z414" s="84"/>
      <c r="AA414" s="84"/>
      <c r="AB414" s="84"/>
      <c r="AC414" s="84">
        <f>(AB414*$E414*$F414*$G414*$L414*$AC$11)</f>
        <v>0</v>
      </c>
      <c r="AD414" s="84"/>
      <c r="AE414" s="84"/>
      <c r="AF414" s="84"/>
      <c r="AG414" s="84">
        <f>(AF414*$E414*$F414*$G414*$L414*$AG$11)</f>
        <v>0</v>
      </c>
      <c r="AH414" s="84"/>
      <c r="AI414" s="84"/>
      <c r="AJ414" s="86"/>
      <c r="AK414" s="84">
        <f>(AJ414*$E414*$F414*$G414*$L414*$AK$11)</f>
        <v>0</v>
      </c>
      <c r="AL414" s="84"/>
      <c r="AM414" s="85">
        <f>(AL414*$E414*$F414*$G414*$L414*$AM$11)</f>
        <v>0</v>
      </c>
      <c r="AN414" s="84">
        <v>1</v>
      </c>
      <c r="AO414" s="84">
        <f>(AN414*$E414*$F414*$G414*$L414*$AO$11)</f>
        <v>12797.5232</v>
      </c>
      <c r="AP414" s="84">
        <v>24</v>
      </c>
      <c r="AQ414" s="84">
        <f>(AP414*$E414*$F414*$G414*$M414*$AQ$11)</f>
        <v>368568.66816000006</v>
      </c>
      <c r="AR414" s="90"/>
      <c r="AS414" s="84">
        <f>(AR414*$E414*$F414*$G414*$M414*$AS$11)</f>
        <v>0</v>
      </c>
      <c r="AT414" s="84"/>
      <c r="AU414" s="89">
        <f>(AT414*$E414*$F414*$G414*$M414*$AU$11)</f>
        <v>0</v>
      </c>
      <c r="AV414" s="84"/>
      <c r="AW414" s="84">
        <f>(AV414*$E414*$F414*$G414*$L414*$AW$11)</f>
        <v>0</v>
      </c>
      <c r="AX414" s="84"/>
      <c r="AY414" s="84">
        <f>(AX414*$E414*$F414*$G414*$L414*$AY$11)</f>
        <v>0</v>
      </c>
      <c r="AZ414" s="84"/>
      <c r="BA414" s="84">
        <f>(AZ414*$E414*$F414*$G414*$L414*$BA$11)</f>
        <v>0</v>
      </c>
      <c r="BB414" s="84"/>
      <c r="BC414" s="84">
        <f>(BB414*$E414*$F414*$G414*$L414*$BC$11)</f>
        <v>0</v>
      </c>
      <c r="BD414" s="84"/>
      <c r="BE414" s="85">
        <f>(BD414*$E414*$F414*$G414*$L414*$BE$11)</f>
        <v>0</v>
      </c>
      <c r="BF414" s="84"/>
      <c r="BG414" s="85">
        <f>(BF414*$E414*$F414*$G414*$L414*$BG$11)</f>
        <v>0</v>
      </c>
      <c r="BH414" s="84"/>
      <c r="BI414" s="84">
        <f>(BH414*$E414*$F414*$G414*$L414*$BI$11)</f>
        <v>0</v>
      </c>
      <c r="BJ414" s="84"/>
      <c r="BK414" s="84">
        <f>(BJ414*$E414*$F414*$G414*$M414*$BK$11)</f>
        <v>0</v>
      </c>
      <c r="BL414" s="84"/>
      <c r="BM414" s="84">
        <f>(BL414*$E414*$F414*$G414*$M414*$BM$11)</f>
        <v>0</v>
      </c>
      <c r="BN414" s="84"/>
      <c r="BO414" s="85">
        <f>(BN414*$E414*$F414*$G414*$M414*$BO$11)</f>
        <v>0</v>
      </c>
      <c r="BP414" s="84"/>
      <c r="BQ414" s="84">
        <f>(BP414*$E414*$F414*$G414*$M414*$BQ$11)</f>
        <v>0</v>
      </c>
      <c r="BR414" s="84">
        <v>2</v>
      </c>
      <c r="BS414" s="84">
        <f>(BR414*$E414*$F414*$G414*$M414*$BS$11)</f>
        <v>25129.681919999999</v>
      </c>
      <c r="BT414" s="84">
        <v>6</v>
      </c>
      <c r="BU414" s="85">
        <f>(BT414*$E414*$F414*$G414*$M414*$BU$11)</f>
        <v>100518.72768</v>
      </c>
      <c r="BV414" s="84">
        <v>60</v>
      </c>
      <c r="BW414" s="89">
        <f t="shared" si="1383"/>
        <v>1005187.2767999999</v>
      </c>
      <c r="BX414" s="84"/>
      <c r="BY414" s="84">
        <f>(BX414*$E414*$F414*$G414*$L414*$BY$11)</f>
        <v>0</v>
      </c>
      <c r="BZ414" s="84"/>
      <c r="CA414" s="84">
        <f>(BZ414*$E414*$F414*$G414*$L414*$CA$11)</f>
        <v>0</v>
      </c>
      <c r="CB414" s="84"/>
      <c r="CC414" s="84">
        <f>(CB414*$E414*$F414*$G414*$L414*$CC$11)</f>
        <v>0</v>
      </c>
      <c r="CD414" s="84"/>
      <c r="CE414" s="84">
        <f>(CD414*$E414*$F414*$G414*$M414*$CE$11)</f>
        <v>0</v>
      </c>
      <c r="CF414" s="84"/>
      <c r="CG414" s="84"/>
      <c r="CH414" s="84"/>
      <c r="CI414" s="85">
        <f>(CH414*$E414*$F414*$G414*$L414*$CI$11)</f>
        <v>0</v>
      </c>
      <c r="CJ414" s="84"/>
      <c r="CK414" s="85">
        <f>(CJ414*$E414*$F414*$G414*$L414*$CK$11)</f>
        <v>0</v>
      </c>
      <c r="CL414" s="84"/>
      <c r="CM414" s="84">
        <f>(CL414*$E414*$F414*$G414*$L414*$CM$11)</f>
        <v>0</v>
      </c>
      <c r="CN414" s="84">
        <v>4</v>
      </c>
      <c r="CO414" s="84">
        <f>(CN414*$E414*$F414*$G414*$L414*$CO$11)</f>
        <v>46536.447999999997</v>
      </c>
      <c r="CP414" s="84">
        <v>2</v>
      </c>
      <c r="CQ414" s="84">
        <f>(CP414*$E414*$F414*$G414*$L414*$CQ$11)</f>
        <v>23268.223999999998</v>
      </c>
      <c r="CR414" s="84"/>
      <c r="CS414" s="84">
        <f>(CR414*$E414*$F414*$G414*$M414*$CS$11)</f>
        <v>0</v>
      </c>
      <c r="CT414" s="84"/>
      <c r="CU414" s="84">
        <f>(CT414*$E414*$F414*$G414*$M414*$CU$11)</f>
        <v>0</v>
      </c>
      <c r="CV414" s="84"/>
      <c r="CW414" s="84">
        <f>(CV414*$E414*$F414*$G414*$M414*$CW$11)</f>
        <v>0</v>
      </c>
      <c r="CX414" s="90"/>
      <c r="CY414" s="84">
        <f>(CX414*$E414*$F414*$G414*$M414*$CY$11)</f>
        <v>0</v>
      </c>
      <c r="CZ414" s="84"/>
      <c r="DA414" s="89"/>
      <c r="DB414" s="84"/>
      <c r="DC414" s="84">
        <f>(DB414*$E414*$F414*$G414*$M414*$DC$11)</f>
        <v>0</v>
      </c>
      <c r="DD414" s="91"/>
      <c r="DE414" s="84">
        <f>(DD414*$E414*$F414*$G414*$M414*$DE$11)</f>
        <v>0</v>
      </c>
      <c r="DF414" s="84">
        <v>40</v>
      </c>
      <c r="DG414" s="84">
        <f>(DF414*$E414*$F414*$G414*$M414*$DG$11)</f>
        <v>558437.37600000005</v>
      </c>
      <c r="DH414" s="84"/>
      <c r="DI414" s="84">
        <f>(DH414*$E414*$F414*$G414*$N414*$DI$11)</f>
        <v>0</v>
      </c>
      <c r="DJ414" s="84">
        <v>10</v>
      </c>
      <c r="DK414" s="92">
        <f>(DJ414*$E414*$F414*$G414*$O414*$DK$11)</f>
        <v>213569.05599999998</v>
      </c>
      <c r="DL414" s="84"/>
      <c r="DM414" s="89"/>
      <c r="DN414" s="85">
        <f t="shared" si="1381"/>
        <v>170</v>
      </c>
      <c r="DO414" s="85">
        <f t="shared" si="1382"/>
        <v>2657663.3049599999</v>
      </c>
    </row>
    <row r="415" spans="1:119" ht="45" customHeight="1" x14ac:dyDescent="0.25">
      <c r="A415" s="73"/>
      <c r="B415" s="78">
        <v>366</v>
      </c>
      <c r="C415" s="79" t="s">
        <v>895</v>
      </c>
      <c r="D415" s="190" t="s">
        <v>896</v>
      </c>
      <c r="E415" s="74">
        <v>25969</v>
      </c>
      <c r="F415" s="76">
        <v>0.26</v>
      </c>
      <c r="G415" s="76">
        <v>1</v>
      </c>
      <c r="H415" s="77"/>
      <c r="I415" s="77"/>
      <c r="J415" s="77"/>
      <c r="K415" s="165">
        <v>0.3</v>
      </c>
      <c r="L415" s="82">
        <v>1.4</v>
      </c>
      <c r="M415" s="82">
        <v>1.68</v>
      </c>
      <c r="N415" s="82">
        <v>2.23</v>
      </c>
      <c r="O415" s="83">
        <v>2.57</v>
      </c>
      <c r="P415" s="84">
        <v>0</v>
      </c>
      <c r="Q415" s="99">
        <f>(P415*$E415*$F415*((1-$K415)+$K415*$L415*$Q$11*$G415))</f>
        <v>0</v>
      </c>
      <c r="R415" s="99"/>
      <c r="S415" s="99">
        <f>(R415*$E415*$F415*((1-$K415)+$K415*$L415*$S$11*$G415))</f>
        <v>0</v>
      </c>
      <c r="T415" s="99"/>
      <c r="U415" s="99">
        <f t="shared" ref="U415:U418" si="1384">(T415*$E415*$F415*((1-$K415)+$K415*$L415*U$11*$G415))</f>
        <v>0</v>
      </c>
      <c r="V415" s="84"/>
      <c r="W415" s="99">
        <f>(V415*$E415*$F415*((1-$K415)+$K415*$L415*$W$11*$G415))</f>
        <v>0</v>
      </c>
      <c r="X415" s="84"/>
      <c r="Y415" s="99">
        <f>(X415*$E415*$F415*((1-$K415)+$K415*$L415*$Y$11*$G415))</f>
        <v>0</v>
      </c>
      <c r="Z415" s="99"/>
      <c r="AA415" s="99"/>
      <c r="AB415" s="84"/>
      <c r="AC415" s="99">
        <f>(AB415*$E415*$F415*((1-$K415)+$K415*$L415*$AC$11*$G415))</f>
        <v>0</v>
      </c>
      <c r="AD415" s="84"/>
      <c r="AE415" s="84"/>
      <c r="AF415" s="84"/>
      <c r="AG415" s="99">
        <f t="shared" ref="AG415:AG418" si="1385">(AF415*$E415*$F415*((1-$K415)+$K415*$L415*AG$11*$G415))</f>
        <v>0</v>
      </c>
      <c r="AH415" s="84"/>
      <c r="AI415" s="84"/>
      <c r="AJ415" s="86"/>
      <c r="AK415" s="99">
        <f t="shared" ref="AK415:AK417" si="1386">(AJ415*$E415*$F415*((1-$K415)+$K415*$G415*AK$11*$L415))</f>
        <v>0</v>
      </c>
      <c r="AL415" s="84"/>
      <c r="AM415" s="99">
        <f t="shared" ref="AM415:AM418" si="1387">(AL415*$E415*$F415*((1-$K415)+$K415*$G415*AM$11*$L415))</f>
        <v>0</v>
      </c>
      <c r="AN415" s="84"/>
      <c r="AO415" s="99">
        <f t="shared" ref="AO415:AO418" si="1388">(AN415*$E415*$F415*((1-$K415)+$K415*$G415*AO$11*$L415))</f>
        <v>0</v>
      </c>
      <c r="AP415" s="84"/>
      <c r="AQ415" s="99">
        <f t="shared" ref="AQ415:AQ418" si="1389">(AP415*$E415*$F415*((1-$K415)+$K415*$G415*AQ$11*$M415))</f>
        <v>0</v>
      </c>
      <c r="AR415" s="90"/>
      <c r="AS415" s="99">
        <f>(AR415*$E415*$F415*((1-$K415)+$K415*$M415*$AS$11*G415))</f>
        <v>0</v>
      </c>
      <c r="AT415" s="84"/>
      <c r="AU415" s="99">
        <f t="shared" ref="AU415:AU418" si="1390">(AT415*$E415*$F415*((1-$K415)+$K415*$G415*AU$11*$M415))</f>
        <v>0</v>
      </c>
      <c r="AV415" s="84"/>
      <c r="AW415" s="84"/>
      <c r="AX415" s="84"/>
      <c r="AY415" s="84"/>
      <c r="AZ415" s="84"/>
      <c r="BA415" s="84"/>
      <c r="BB415" s="84"/>
      <c r="BC415" s="84"/>
      <c r="BD415" s="84"/>
      <c r="BE415" s="84"/>
      <c r="BF415" s="84"/>
      <c r="BG415" s="84"/>
      <c r="BH415" s="84"/>
      <c r="BI415" s="84"/>
      <c r="BJ415" s="84"/>
      <c r="BK415" s="84"/>
      <c r="BL415" s="84"/>
      <c r="BM415" s="84"/>
      <c r="BN415" s="84"/>
      <c r="BO415" s="84"/>
      <c r="BP415" s="84"/>
      <c r="BQ415" s="84"/>
      <c r="BR415" s="84"/>
      <c r="BS415" s="84"/>
      <c r="BT415" s="84"/>
      <c r="BU415" s="84"/>
      <c r="BV415" s="84"/>
      <c r="BW415" s="89">
        <f t="shared" si="1383"/>
        <v>0</v>
      </c>
      <c r="BX415" s="84"/>
      <c r="BY415" s="99">
        <f>(BX415*$E415*$F415*((1-$K415)+$K415*$G415*BY$11*$L415))</f>
        <v>0</v>
      </c>
      <c r="BZ415" s="84"/>
      <c r="CA415" s="84"/>
      <c r="CB415" s="84"/>
      <c r="CC415" s="84"/>
      <c r="CD415" s="84"/>
      <c r="CE415" s="84"/>
      <c r="CF415" s="84"/>
      <c r="CG415" s="84"/>
      <c r="CH415" s="84"/>
      <c r="CI415" s="84"/>
      <c r="CJ415" s="84"/>
      <c r="CK415" s="84"/>
      <c r="CL415" s="84"/>
      <c r="CM415" s="84"/>
      <c r="CN415" s="84"/>
      <c r="CO415" s="84"/>
      <c r="CP415" s="84"/>
      <c r="CQ415" s="84"/>
      <c r="CR415" s="84"/>
      <c r="CS415" s="84"/>
      <c r="CT415" s="84"/>
      <c r="CU415" s="84"/>
      <c r="CV415" s="84"/>
      <c r="CW415" s="84"/>
      <c r="CX415" s="90"/>
      <c r="CY415" s="84"/>
      <c r="CZ415" s="84"/>
      <c r="DA415" s="89"/>
      <c r="DB415" s="84"/>
      <c r="DC415" s="84"/>
      <c r="DD415" s="91"/>
      <c r="DE415" s="84"/>
      <c r="DF415" s="84"/>
      <c r="DG415" s="99">
        <f t="shared" ref="DG415:DG418" si="1391">(DF415*$E415*$F415*((1-$K415)+$K415*$G415*DG$11*$M415))</f>
        <v>0</v>
      </c>
      <c r="DH415" s="84"/>
      <c r="DI415" s="84"/>
      <c r="DJ415" s="84"/>
      <c r="DK415" s="84"/>
      <c r="DL415" s="84"/>
      <c r="DM415" s="89"/>
      <c r="DN415" s="85">
        <f t="shared" si="1381"/>
        <v>0</v>
      </c>
      <c r="DO415" s="85">
        <f t="shared" si="1382"/>
        <v>0</v>
      </c>
    </row>
    <row r="416" spans="1:119" ht="45" customHeight="1" x14ac:dyDescent="0.25">
      <c r="A416" s="73"/>
      <c r="B416" s="78">
        <v>367</v>
      </c>
      <c r="C416" s="79" t="s">
        <v>897</v>
      </c>
      <c r="D416" s="190" t="s">
        <v>898</v>
      </c>
      <c r="E416" s="74">
        <v>25969</v>
      </c>
      <c r="F416" s="76">
        <v>0.76</v>
      </c>
      <c r="G416" s="76">
        <v>1</v>
      </c>
      <c r="H416" s="77"/>
      <c r="I416" s="77"/>
      <c r="J416" s="77"/>
      <c r="K416" s="165">
        <v>0.3</v>
      </c>
      <c r="L416" s="82">
        <v>1.4</v>
      </c>
      <c r="M416" s="82">
        <v>1.68</v>
      </c>
      <c r="N416" s="82">
        <v>2.23</v>
      </c>
      <c r="O416" s="83">
        <v>2.57</v>
      </c>
      <c r="P416" s="84">
        <v>0</v>
      </c>
      <c r="Q416" s="99">
        <f>(P416*$E416*$F416*((1-$K416)+$K416*$L416*$Q$11*$G416))</f>
        <v>0</v>
      </c>
      <c r="R416" s="99"/>
      <c r="S416" s="99">
        <f>(R416*$E416*$F416*((1-$K416)+$K416*$L416*$S$11*$G416))</f>
        <v>0</v>
      </c>
      <c r="T416" s="99"/>
      <c r="U416" s="99">
        <f t="shared" si="1384"/>
        <v>0</v>
      </c>
      <c r="V416" s="84"/>
      <c r="W416" s="99">
        <f>(V416*$E416*$F416*((1-$K416)+$K416*$L416*$W$11*$G416))</f>
        <v>0</v>
      </c>
      <c r="X416" s="84"/>
      <c r="Y416" s="99">
        <f>(X416*$E416*$F416*((1-$K416)+$K416*$L416*$Y$11*$G416))</f>
        <v>0</v>
      </c>
      <c r="Z416" s="99"/>
      <c r="AA416" s="99"/>
      <c r="AB416" s="84"/>
      <c r="AC416" s="99">
        <f>(AB416*$E416*$F416*((1-$K416)+$K416*$L416*$AC$11*$G416))</f>
        <v>0</v>
      </c>
      <c r="AD416" s="84"/>
      <c r="AE416" s="84"/>
      <c r="AF416" s="84"/>
      <c r="AG416" s="99">
        <f t="shared" si="1385"/>
        <v>0</v>
      </c>
      <c r="AH416" s="84"/>
      <c r="AI416" s="84"/>
      <c r="AJ416" s="86"/>
      <c r="AK416" s="99">
        <f t="shared" si="1386"/>
        <v>0</v>
      </c>
      <c r="AL416" s="84"/>
      <c r="AM416" s="99">
        <f t="shared" si="1387"/>
        <v>0</v>
      </c>
      <c r="AN416" s="84"/>
      <c r="AO416" s="99">
        <f t="shared" si="1388"/>
        <v>0</v>
      </c>
      <c r="AP416" s="84"/>
      <c r="AQ416" s="99">
        <f t="shared" si="1389"/>
        <v>0</v>
      </c>
      <c r="AR416" s="90"/>
      <c r="AS416" s="99">
        <f>(AR416*$E416*$F416*((1-$K416)+$K416*$M416*$AS$11*G416))</f>
        <v>0</v>
      </c>
      <c r="AT416" s="84"/>
      <c r="AU416" s="99">
        <f t="shared" si="1390"/>
        <v>0</v>
      </c>
      <c r="AV416" s="84"/>
      <c r="AW416" s="84"/>
      <c r="AX416" s="84"/>
      <c r="AY416" s="84"/>
      <c r="AZ416" s="84"/>
      <c r="BA416" s="84"/>
      <c r="BB416" s="84"/>
      <c r="BC416" s="84"/>
      <c r="BD416" s="84"/>
      <c r="BE416" s="84"/>
      <c r="BF416" s="84"/>
      <c r="BG416" s="84"/>
      <c r="BH416" s="84"/>
      <c r="BI416" s="84"/>
      <c r="BJ416" s="84"/>
      <c r="BK416" s="84"/>
      <c r="BL416" s="84"/>
      <c r="BM416" s="84"/>
      <c r="BN416" s="84"/>
      <c r="BO416" s="84"/>
      <c r="BP416" s="84"/>
      <c r="BQ416" s="84"/>
      <c r="BR416" s="84"/>
      <c r="BS416" s="84"/>
      <c r="BT416" s="84"/>
      <c r="BU416" s="84"/>
      <c r="BV416" s="84"/>
      <c r="BW416" s="89">
        <f t="shared" si="1383"/>
        <v>0</v>
      </c>
      <c r="BX416" s="84"/>
      <c r="BY416" s="99">
        <f t="shared" ref="BY416:BY418" si="1392">(BX416*$E416*$F416*((1-$K416)+$K416*$G416*BY$11*$L416))</f>
        <v>0</v>
      </c>
      <c r="BZ416" s="84"/>
      <c r="CA416" s="84"/>
      <c r="CB416" s="84"/>
      <c r="CC416" s="84"/>
      <c r="CD416" s="84"/>
      <c r="CE416" s="84"/>
      <c r="CF416" s="84"/>
      <c r="CG416" s="84"/>
      <c r="CH416" s="84"/>
      <c r="CI416" s="84"/>
      <c r="CJ416" s="84"/>
      <c r="CK416" s="84"/>
      <c r="CL416" s="84"/>
      <c r="CM416" s="84"/>
      <c r="CN416" s="84"/>
      <c r="CO416" s="84"/>
      <c r="CP416" s="84"/>
      <c r="CQ416" s="84"/>
      <c r="CR416" s="84"/>
      <c r="CS416" s="84"/>
      <c r="CT416" s="84"/>
      <c r="CU416" s="84"/>
      <c r="CV416" s="84"/>
      <c r="CW416" s="84"/>
      <c r="CX416" s="90"/>
      <c r="CY416" s="84"/>
      <c r="CZ416" s="84"/>
      <c r="DA416" s="89"/>
      <c r="DB416" s="84"/>
      <c r="DC416" s="84"/>
      <c r="DD416" s="91"/>
      <c r="DE416" s="84"/>
      <c r="DF416" s="84"/>
      <c r="DG416" s="99">
        <f t="shared" si="1391"/>
        <v>0</v>
      </c>
      <c r="DH416" s="84"/>
      <c r="DI416" s="84"/>
      <c r="DJ416" s="84"/>
      <c r="DK416" s="84"/>
      <c r="DL416" s="84"/>
      <c r="DM416" s="89"/>
      <c r="DN416" s="85">
        <f t="shared" si="1381"/>
        <v>0</v>
      </c>
      <c r="DO416" s="85">
        <f t="shared" si="1382"/>
        <v>0</v>
      </c>
    </row>
    <row r="417" spans="1:119" ht="45" customHeight="1" x14ac:dyDescent="0.25">
      <c r="A417" s="73"/>
      <c r="B417" s="78">
        <v>368</v>
      </c>
      <c r="C417" s="79" t="s">
        <v>899</v>
      </c>
      <c r="D417" s="190" t="s">
        <v>900</v>
      </c>
      <c r="E417" s="74">
        <v>25969</v>
      </c>
      <c r="F417" s="76">
        <v>1.38</v>
      </c>
      <c r="G417" s="76">
        <v>1</v>
      </c>
      <c r="H417" s="77"/>
      <c r="I417" s="77"/>
      <c r="J417" s="77"/>
      <c r="K417" s="165">
        <v>0.3</v>
      </c>
      <c r="L417" s="82">
        <v>1.4</v>
      </c>
      <c r="M417" s="82">
        <v>1.68</v>
      </c>
      <c r="N417" s="82">
        <v>2.23</v>
      </c>
      <c r="O417" s="83">
        <v>2.57</v>
      </c>
      <c r="P417" s="84">
        <v>0</v>
      </c>
      <c r="Q417" s="99">
        <f>(P417*$E417*$F417*((1-$K417)+$K417*$L417*$Q$11*$G417))</f>
        <v>0</v>
      </c>
      <c r="R417" s="99"/>
      <c r="S417" s="99">
        <f>(R417*$E417*$F417*((1-$K417)+$K417*$L417*$S$11*$G417))</f>
        <v>0</v>
      </c>
      <c r="T417" s="99"/>
      <c r="U417" s="99">
        <f t="shared" si="1384"/>
        <v>0</v>
      </c>
      <c r="V417" s="84"/>
      <c r="W417" s="99">
        <f>(V417*$E417*$F417*((1-$K417)+$K417*$L417*$W$11*$G417))</f>
        <v>0</v>
      </c>
      <c r="X417" s="84"/>
      <c r="Y417" s="99">
        <f>(X417*$E417*$F417*((1-$K417)+$K417*$L417*$Y$11*$G417))</f>
        <v>0</v>
      </c>
      <c r="Z417" s="99"/>
      <c r="AA417" s="99"/>
      <c r="AB417" s="84"/>
      <c r="AC417" s="99">
        <f>(AB417*$E417*$F417*((1-$K417)+$K417*$L417*$AC$11*$G417))</f>
        <v>0</v>
      </c>
      <c r="AD417" s="84"/>
      <c r="AE417" s="84"/>
      <c r="AF417" s="84"/>
      <c r="AG417" s="99">
        <f t="shared" si="1385"/>
        <v>0</v>
      </c>
      <c r="AH417" s="84"/>
      <c r="AI417" s="84"/>
      <c r="AJ417" s="86"/>
      <c r="AK417" s="99">
        <f t="shared" si="1386"/>
        <v>0</v>
      </c>
      <c r="AL417" s="84"/>
      <c r="AM417" s="99">
        <f t="shared" si="1387"/>
        <v>0</v>
      </c>
      <c r="AN417" s="84"/>
      <c r="AO417" s="99">
        <f t="shared" si="1388"/>
        <v>0</v>
      </c>
      <c r="AP417" s="84"/>
      <c r="AQ417" s="99">
        <f t="shared" si="1389"/>
        <v>0</v>
      </c>
      <c r="AR417" s="90"/>
      <c r="AS417" s="99">
        <f>(AR417*$E417*$F417*((1-$K417)+$K417*$M417*$AS$11*G417))</f>
        <v>0</v>
      </c>
      <c r="AT417" s="84"/>
      <c r="AU417" s="99">
        <f t="shared" si="1390"/>
        <v>0</v>
      </c>
      <c r="AV417" s="84"/>
      <c r="AW417" s="84"/>
      <c r="AX417" s="84"/>
      <c r="AY417" s="84"/>
      <c r="AZ417" s="84"/>
      <c r="BA417" s="84"/>
      <c r="BB417" s="84"/>
      <c r="BC417" s="84"/>
      <c r="BD417" s="84"/>
      <c r="BE417" s="84"/>
      <c r="BF417" s="84"/>
      <c r="BG417" s="84"/>
      <c r="BH417" s="84"/>
      <c r="BI417" s="84"/>
      <c r="BJ417" s="84"/>
      <c r="BK417" s="84"/>
      <c r="BL417" s="84"/>
      <c r="BM417" s="84"/>
      <c r="BN417" s="84"/>
      <c r="BO417" s="84"/>
      <c r="BP417" s="84"/>
      <c r="BQ417" s="84"/>
      <c r="BR417" s="84"/>
      <c r="BS417" s="84"/>
      <c r="BT417" s="84"/>
      <c r="BU417" s="84"/>
      <c r="BV417" s="84"/>
      <c r="BW417" s="89">
        <f t="shared" si="1383"/>
        <v>0</v>
      </c>
      <c r="BX417" s="84"/>
      <c r="BY417" s="99">
        <f t="shared" si="1392"/>
        <v>0</v>
      </c>
      <c r="BZ417" s="84"/>
      <c r="CA417" s="84"/>
      <c r="CB417" s="84"/>
      <c r="CC417" s="84"/>
      <c r="CD417" s="84"/>
      <c r="CE417" s="84"/>
      <c r="CF417" s="84"/>
      <c r="CG417" s="84"/>
      <c r="CH417" s="84"/>
      <c r="CI417" s="84"/>
      <c r="CJ417" s="84"/>
      <c r="CK417" s="84"/>
      <c r="CL417" s="84"/>
      <c r="CM417" s="84"/>
      <c r="CN417" s="84"/>
      <c r="CO417" s="84"/>
      <c r="CP417" s="84"/>
      <c r="CQ417" s="84"/>
      <c r="CR417" s="84"/>
      <c r="CS417" s="84"/>
      <c r="CT417" s="84"/>
      <c r="CU417" s="84"/>
      <c r="CV417" s="84"/>
      <c r="CW417" s="84"/>
      <c r="CX417" s="90"/>
      <c r="CY417" s="84"/>
      <c r="CZ417" s="84"/>
      <c r="DA417" s="89"/>
      <c r="DB417" s="84"/>
      <c r="DC417" s="84"/>
      <c r="DD417" s="91"/>
      <c r="DE417" s="84"/>
      <c r="DF417" s="84"/>
      <c r="DG417" s="99">
        <f t="shared" si="1391"/>
        <v>0</v>
      </c>
      <c r="DH417" s="84"/>
      <c r="DI417" s="84"/>
      <c r="DJ417" s="84"/>
      <c r="DK417" s="84"/>
      <c r="DL417" s="84"/>
      <c r="DM417" s="89"/>
      <c r="DN417" s="85">
        <f t="shared" si="1381"/>
        <v>0</v>
      </c>
      <c r="DO417" s="85">
        <f t="shared" si="1382"/>
        <v>0</v>
      </c>
    </row>
    <row r="418" spans="1:119" ht="45" customHeight="1" x14ac:dyDescent="0.25">
      <c r="A418" s="73"/>
      <c r="B418" s="78">
        <v>369</v>
      </c>
      <c r="C418" s="79" t="s">
        <v>901</v>
      </c>
      <c r="D418" s="190" t="s">
        <v>902</v>
      </c>
      <c r="E418" s="74">
        <v>25969</v>
      </c>
      <c r="F418" s="76">
        <v>2.91</v>
      </c>
      <c r="G418" s="76">
        <v>1</v>
      </c>
      <c r="H418" s="77"/>
      <c r="I418" s="77"/>
      <c r="J418" s="77"/>
      <c r="K418" s="98">
        <v>6.6100000000000006E-2</v>
      </c>
      <c r="L418" s="82">
        <v>1.4</v>
      </c>
      <c r="M418" s="82">
        <v>1.68</v>
      </c>
      <c r="N418" s="82">
        <v>2.23</v>
      </c>
      <c r="O418" s="83">
        <v>2.57</v>
      </c>
      <c r="P418" s="84">
        <v>0</v>
      </c>
      <c r="Q418" s="99">
        <f>(P418*$E418*$F418*((1-$K418)+$K418*$L418*$Q$11*$G418))</f>
        <v>0</v>
      </c>
      <c r="R418" s="99"/>
      <c r="S418" s="99">
        <f>(R418*$E418*$F418*((1-$K418)+$K418*$L418*$S$11*$G418))</f>
        <v>0</v>
      </c>
      <c r="T418" s="99"/>
      <c r="U418" s="99">
        <f t="shared" si="1384"/>
        <v>0</v>
      </c>
      <c r="V418" s="84"/>
      <c r="W418" s="99">
        <f>(V418*$E418*$F418*((1-$K418)+$K418*$L418*$W$11*$G418))</f>
        <v>0</v>
      </c>
      <c r="X418" s="84"/>
      <c r="Y418" s="99">
        <f>(X418*$E418*$F418*((1-$K418)+$K418*$L418*$Y$11*$G418))</f>
        <v>0</v>
      </c>
      <c r="Z418" s="99"/>
      <c r="AA418" s="99"/>
      <c r="AB418" s="84"/>
      <c r="AC418" s="99">
        <f>(AB418*$E418*$F418*((1-$K418)+$K418*$L418*$AC$11*$G418))</f>
        <v>0</v>
      </c>
      <c r="AD418" s="84"/>
      <c r="AE418" s="84"/>
      <c r="AF418" s="84"/>
      <c r="AG418" s="99">
        <f t="shared" si="1385"/>
        <v>0</v>
      </c>
      <c r="AH418" s="84"/>
      <c r="AI418" s="84"/>
      <c r="AJ418" s="86"/>
      <c r="AK418" s="99">
        <f>(AJ418*$E418*$F418*((1-$K418)+$K418*$G418*AK$11*$L418))</f>
        <v>0</v>
      </c>
      <c r="AL418" s="84"/>
      <c r="AM418" s="99">
        <f t="shared" si="1387"/>
        <v>0</v>
      </c>
      <c r="AN418" s="84"/>
      <c r="AO418" s="99">
        <f t="shared" si="1388"/>
        <v>0</v>
      </c>
      <c r="AP418" s="84"/>
      <c r="AQ418" s="99">
        <f t="shared" si="1389"/>
        <v>0</v>
      </c>
      <c r="AR418" s="90"/>
      <c r="AS418" s="99">
        <f>(AR418*$E418*$F418*((1-$K418)+$K418*$M418*$AS$11*G418))</f>
        <v>0</v>
      </c>
      <c r="AT418" s="84"/>
      <c r="AU418" s="99">
        <f t="shared" si="1390"/>
        <v>0</v>
      </c>
      <c r="AV418" s="84"/>
      <c r="AW418" s="84"/>
      <c r="AX418" s="84"/>
      <c r="AY418" s="84"/>
      <c r="AZ418" s="84"/>
      <c r="BA418" s="84"/>
      <c r="BB418" s="84"/>
      <c r="BC418" s="84"/>
      <c r="BD418" s="84"/>
      <c r="BE418" s="84"/>
      <c r="BF418" s="84"/>
      <c r="BG418" s="84"/>
      <c r="BH418" s="84"/>
      <c r="BI418" s="84"/>
      <c r="BJ418" s="84"/>
      <c r="BK418" s="84"/>
      <c r="BL418" s="84"/>
      <c r="BM418" s="84"/>
      <c r="BN418" s="84"/>
      <c r="BO418" s="84"/>
      <c r="BP418" s="84"/>
      <c r="BQ418" s="84"/>
      <c r="BR418" s="84"/>
      <c r="BS418" s="84"/>
      <c r="BT418" s="84"/>
      <c r="BU418" s="84"/>
      <c r="BV418" s="84"/>
      <c r="BW418" s="89">
        <f t="shared" si="1383"/>
        <v>0</v>
      </c>
      <c r="BX418" s="84"/>
      <c r="BY418" s="99">
        <f t="shared" si="1392"/>
        <v>0</v>
      </c>
      <c r="BZ418" s="84"/>
      <c r="CA418" s="84"/>
      <c r="CB418" s="84"/>
      <c r="CC418" s="84"/>
      <c r="CD418" s="84"/>
      <c r="CE418" s="84"/>
      <c r="CF418" s="84"/>
      <c r="CG418" s="84"/>
      <c r="CH418" s="84"/>
      <c r="CI418" s="84"/>
      <c r="CJ418" s="84"/>
      <c r="CK418" s="84"/>
      <c r="CL418" s="84"/>
      <c r="CM418" s="84"/>
      <c r="CN418" s="84"/>
      <c r="CO418" s="84"/>
      <c r="CP418" s="84"/>
      <c r="CQ418" s="84"/>
      <c r="CR418" s="84"/>
      <c r="CS418" s="84"/>
      <c r="CT418" s="84"/>
      <c r="CU418" s="84"/>
      <c r="CV418" s="84"/>
      <c r="CW418" s="84"/>
      <c r="CX418" s="90"/>
      <c r="CY418" s="84"/>
      <c r="CZ418" s="84"/>
      <c r="DA418" s="89"/>
      <c r="DB418" s="84"/>
      <c r="DC418" s="84"/>
      <c r="DD418" s="91"/>
      <c r="DE418" s="84"/>
      <c r="DF418" s="84"/>
      <c r="DG418" s="99">
        <f t="shared" si="1391"/>
        <v>0</v>
      </c>
      <c r="DH418" s="84"/>
      <c r="DI418" s="84"/>
      <c r="DJ418" s="84"/>
      <c r="DK418" s="84"/>
      <c r="DL418" s="84"/>
      <c r="DM418" s="89"/>
      <c r="DN418" s="85">
        <f t="shared" si="1381"/>
        <v>0</v>
      </c>
      <c r="DO418" s="85">
        <f t="shared" si="1382"/>
        <v>0</v>
      </c>
    </row>
    <row r="419" spans="1:119" ht="45" customHeight="1" x14ac:dyDescent="0.25">
      <c r="A419" s="73"/>
      <c r="B419" s="78">
        <v>370</v>
      </c>
      <c r="C419" s="79" t="s">
        <v>903</v>
      </c>
      <c r="D419" s="109" t="s">
        <v>904</v>
      </c>
      <c r="E419" s="74">
        <v>25969</v>
      </c>
      <c r="F419" s="81">
        <v>0.46</v>
      </c>
      <c r="G419" s="76">
        <v>1</v>
      </c>
      <c r="H419" s="77"/>
      <c r="I419" s="77"/>
      <c r="J419" s="77"/>
      <c r="K419" s="51"/>
      <c r="L419" s="82">
        <v>1.4</v>
      </c>
      <c r="M419" s="82">
        <v>1.68</v>
      </c>
      <c r="N419" s="82">
        <v>2.23</v>
      </c>
      <c r="O419" s="83">
        <v>2.57</v>
      </c>
      <c r="P419" s="84">
        <v>0</v>
      </c>
      <c r="Q419" s="84">
        <f>(P419*$E419*$F419*$G419*$L419*$Q$11)</f>
        <v>0</v>
      </c>
      <c r="R419" s="84"/>
      <c r="S419" s="84">
        <f>(R419*$E419*$F419*$G419*$L419*$S$11)</f>
        <v>0</v>
      </c>
      <c r="T419" s="84"/>
      <c r="U419" s="84">
        <f>(T419*$E419*$F419*$G419*$L419*$U$11)</f>
        <v>0</v>
      </c>
      <c r="V419" s="84"/>
      <c r="W419" s="85">
        <f>(V419*$E419*$F419*$G419*$L419*$W$11)</f>
        <v>0</v>
      </c>
      <c r="X419" s="84"/>
      <c r="Y419" s="84">
        <f>(X419*$E419*$F419*$G419*$L419*$Y$11)</f>
        <v>0</v>
      </c>
      <c r="Z419" s="84"/>
      <c r="AA419" s="84"/>
      <c r="AB419" s="84"/>
      <c r="AC419" s="84">
        <f>(AB419*$E419*$F419*$G419*$L419*$AC$11)</f>
        <v>0</v>
      </c>
      <c r="AD419" s="84"/>
      <c r="AE419" s="84"/>
      <c r="AF419" s="84"/>
      <c r="AG419" s="84">
        <f>(AF419*$E419*$F419*$G419*$L419*$AG$11)</f>
        <v>0</v>
      </c>
      <c r="AH419" s="84"/>
      <c r="AI419" s="84"/>
      <c r="AJ419" s="86"/>
      <c r="AK419" s="84">
        <f>(AJ419*$E419*$F419*$G419*$L419*$AK$11)</f>
        <v>0</v>
      </c>
      <c r="AL419" s="84"/>
      <c r="AM419" s="85">
        <f>(AL419*$E419*$F419*$G419*$L419*$AM$11)</f>
        <v>0</v>
      </c>
      <c r="AN419" s="84">
        <v>18</v>
      </c>
      <c r="AO419" s="84">
        <f>(AN419*$E419*$F419*$G419*$L419*$AO$11)</f>
        <v>331135.91279999999</v>
      </c>
      <c r="AP419" s="84"/>
      <c r="AQ419" s="84">
        <f>(AP419*$E419*$F419*$G419*$M419*$AQ$11)</f>
        <v>0</v>
      </c>
      <c r="AR419" s="90"/>
      <c r="AS419" s="84">
        <f>(AR419*$E419*$F419*$G419*$M419*$AS$11)</f>
        <v>0</v>
      </c>
      <c r="AT419" s="84"/>
      <c r="AU419" s="89">
        <f>(AT419*$E419*$F419*$G419*$M419*$AU$11)</f>
        <v>0</v>
      </c>
      <c r="AV419" s="84"/>
      <c r="AW419" s="84">
        <f>(AV419*$E419*$F419*$G419*$L419*$AW$11)</f>
        <v>0</v>
      </c>
      <c r="AX419" s="84">
        <v>0</v>
      </c>
      <c r="AY419" s="84">
        <f>(AX419*$E419*$F419*$G419*$L419*$AY$11)</f>
        <v>0</v>
      </c>
      <c r="AZ419" s="84"/>
      <c r="BA419" s="84">
        <f>(AZ419*$E419*$F419*$G419*$L419*$BA$11)</f>
        <v>0</v>
      </c>
      <c r="BB419" s="84"/>
      <c r="BC419" s="84">
        <f>(BB419*$E419*$F419*$G419*$L419*$BC$11)</f>
        <v>0</v>
      </c>
      <c r="BD419" s="84"/>
      <c r="BE419" s="85">
        <f>(BD419*$E419*$F419*$G419*$L419*$BE$11)</f>
        <v>0</v>
      </c>
      <c r="BF419" s="84"/>
      <c r="BG419" s="85">
        <f>(BF419*$E419*$F419*$G419*$L419*$BG$11)</f>
        <v>0</v>
      </c>
      <c r="BH419" s="84"/>
      <c r="BI419" s="84">
        <f>(BH419*$E419*$F419*$G419*$L419*$BI$11)</f>
        <v>0</v>
      </c>
      <c r="BJ419" s="84"/>
      <c r="BK419" s="84">
        <f>(BJ419*$E419*$F419*$G419*$M419*$BK$11)</f>
        <v>0</v>
      </c>
      <c r="BL419" s="84"/>
      <c r="BM419" s="84">
        <f>(BL419*$E419*$F419*$G419*$M419*$BM$11)</f>
        <v>0</v>
      </c>
      <c r="BN419" s="84"/>
      <c r="BO419" s="85">
        <f>(BN419*$E419*$F419*$G419*$M419*$BO$11)</f>
        <v>0</v>
      </c>
      <c r="BP419" s="84"/>
      <c r="BQ419" s="84">
        <f>(BP419*$E419*$F419*$G419*$M419*$BQ$11)</f>
        <v>0</v>
      </c>
      <c r="BR419" s="84"/>
      <c r="BS419" s="84">
        <f>(BR419*$E419*$F419*$G419*$M419*$BS$11)</f>
        <v>0</v>
      </c>
      <c r="BT419" s="84"/>
      <c r="BU419" s="85">
        <f>(BT419*$E419*$F419*$G419*$M419*$BU$11)</f>
        <v>0</v>
      </c>
      <c r="BV419" s="84"/>
      <c r="BW419" s="89">
        <f t="shared" si="1383"/>
        <v>0</v>
      </c>
      <c r="BX419" s="84"/>
      <c r="BY419" s="84">
        <f>(BX419*$E419*$F419*$G419*$L419*$BY$11)</f>
        <v>0</v>
      </c>
      <c r="BZ419" s="84"/>
      <c r="CA419" s="84">
        <f>(BZ419*$E419*$F419*$G419*$L419*$CA$11)</f>
        <v>0</v>
      </c>
      <c r="CB419" s="84"/>
      <c r="CC419" s="84">
        <f>(CB419*$E419*$F419*$G419*$L419*$CC$11)</f>
        <v>0</v>
      </c>
      <c r="CD419" s="84"/>
      <c r="CE419" s="84">
        <f>(CD419*$E419*$F419*$G419*$M419*$CE$11)</f>
        <v>0</v>
      </c>
      <c r="CF419" s="84"/>
      <c r="CG419" s="84"/>
      <c r="CH419" s="84"/>
      <c r="CI419" s="85">
        <f>(CH419*$E419*$F419*$G419*$L419*$CI$11)</f>
        <v>0</v>
      </c>
      <c r="CJ419" s="84"/>
      <c r="CK419" s="85">
        <f>(CJ419*$E419*$F419*$G419*$L419*$CK$11)</f>
        <v>0</v>
      </c>
      <c r="CL419" s="84"/>
      <c r="CM419" s="84">
        <f>(CL419*$E419*$F419*$G419*$L419*$CM$11)</f>
        <v>0</v>
      </c>
      <c r="CN419" s="84"/>
      <c r="CO419" s="84">
        <f>(CN419*$E419*$F419*$G419*$L419*$CO$11)</f>
        <v>0</v>
      </c>
      <c r="CP419" s="84"/>
      <c r="CQ419" s="84">
        <f>(CP419*$E419*$F419*$G419*$L419*$CQ$11)</f>
        <v>0</v>
      </c>
      <c r="CR419" s="84"/>
      <c r="CS419" s="84">
        <f>(CR419*$E419*$F419*$G419*$M419*$CS$11)</f>
        <v>0</v>
      </c>
      <c r="CT419" s="84"/>
      <c r="CU419" s="84">
        <f>(CT419*$E419*$F419*$G419*$M419*$CU$11)</f>
        <v>0</v>
      </c>
      <c r="CV419" s="84"/>
      <c r="CW419" s="84">
        <f>(CV419*$E419*$F419*$G419*$M419*$CW$11)</f>
        <v>0</v>
      </c>
      <c r="CX419" s="90"/>
      <c r="CY419" s="84">
        <f>(CX419*$E419*$F419*$G419*$M419*$CY$11)</f>
        <v>0</v>
      </c>
      <c r="CZ419" s="84"/>
      <c r="DA419" s="89"/>
      <c r="DB419" s="84"/>
      <c r="DC419" s="84">
        <f>(DB419*$E419*$F419*$G419*$M419*$DC$11)</f>
        <v>0</v>
      </c>
      <c r="DD419" s="91"/>
      <c r="DE419" s="84">
        <f>(DD419*$E419*$F419*$G419*$M419*$DE$11)</f>
        <v>0</v>
      </c>
      <c r="DF419" s="84"/>
      <c r="DG419" s="84">
        <f>(DF419*$E419*$F419*$G419*$M419*$DG$11)</f>
        <v>0</v>
      </c>
      <c r="DH419" s="84"/>
      <c r="DI419" s="84">
        <f>(DH419*$E419*$F419*$G419*$N419*$DI$11)</f>
        <v>0</v>
      </c>
      <c r="DJ419" s="84"/>
      <c r="DK419" s="92">
        <f>(DJ419*$E419*$F419*$G419*$O419*$DK$11)</f>
        <v>0</v>
      </c>
      <c r="DL419" s="84"/>
      <c r="DM419" s="89"/>
      <c r="DN419" s="85">
        <f t="shared" si="1381"/>
        <v>18</v>
      </c>
      <c r="DO419" s="85">
        <f t="shared" si="1382"/>
        <v>331135.91279999999</v>
      </c>
    </row>
    <row r="420" spans="1:119" ht="30" customHeight="1" x14ac:dyDescent="0.25">
      <c r="A420" s="73"/>
      <c r="B420" s="78">
        <v>371</v>
      </c>
      <c r="C420" s="79" t="s">
        <v>905</v>
      </c>
      <c r="D420" s="109" t="s">
        <v>906</v>
      </c>
      <c r="E420" s="74">
        <v>25969</v>
      </c>
      <c r="F420" s="76">
        <v>8.4</v>
      </c>
      <c r="G420" s="76">
        <v>1</v>
      </c>
      <c r="H420" s="77"/>
      <c r="I420" s="77"/>
      <c r="J420" s="77"/>
      <c r="K420" s="51"/>
      <c r="L420" s="82">
        <v>1.4</v>
      </c>
      <c r="M420" s="82">
        <v>1.68</v>
      </c>
      <c r="N420" s="82">
        <v>2.23</v>
      </c>
      <c r="O420" s="83">
        <v>2.57</v>
      </c>
      <c r="P420" s="84">
        <v>5</v>
      </c>
      <c r="Q420" s="84">
        <f>(P420*$E420*$F420*$G420*$L420*$Q$11)</f>
        <v>1679674.9200000002</v>
      </c>
      <c r="R420" s="84"/>
      <c r="S420" s="84">
        <f>(R420*$E420*$F420*$G420*$L420*$S$11)</f>
        <v>0</v>
      </c>
      <c r="T420" s="84"/>
      <c r="U420" s="84">
        <f>(T420*$E420*$F420*$G420*$L420*$U$11)</f>
        <v>0</v>
      </c>
      <c r="V420" s="84"/>
      <c r="W420" s="85">
        <f>(V420*$E420*$F420*$G420*$L420*$W$11)</f>
        <v>0</v>
      </c>
      <c r="X420" s="84"/>
      <c r="Y420" s="84">
        <f>(X420*$E420*$F420*$G420*$L420*$Y$11)</f>
        <v>0</v>
      </c>
      <c r="Z420" s="84"/>
      <c r="AA420" s="84"/>
      <c r="AB420" s="84"/>
      <c r="AC420" s="84">
        <f>(AB420*$E420*$F420*$G420*$L420*$AC$11)</f>
        <v>0</v>
      </c>
      <c r="AD420" s="84"/>
      <c r="AE420" s="84"/>
      <c r="AF420" s="84"/>
      <c r="AG420" s="84">
        <f>(AF420*$E420*$F420*$G420*$L420*$AG$11)</f>
        <v>0</v>
      </c>
      <c r="AH420" s="84"/>
      <c r="AI420" s="84"/>
      <c r="AJ420" s="86"/>
      <c r="AK420" s="84">
        <f>(AJ420*$E420*$F420*$G420*$L420*$AK$11)</f>
        <v>0</v>
      </c>
      <c r="AL420" s="84"/>
      <c r="AM420" s="85">
        <f>(AL420*$E420*$F420*$G420*$L420*$AM$11)</f>
        <v>0</v>
      </c>
      <c r="AN420" s="84"/>
      <c r="AO420" s="84">
        <f>(AN420*$E420*$F420*$G420*$L420*$AO$11)</f>
        <v>0</v>
      </c>
      <c r="AP420" s="84"/>
      <c r="AQ420" s="84">
        <f>(AP420*$E420*$F420*$G420*$M420*$AQ$11)</f>
        <v>0</v>
      </c>
      <c r="AR420" s="90"/>
      <c r="AS420" s="84">
        <f>(AR420*$E420*$F420*$G420*$M420*$AS$11)</f>
        <v>0</v>
      </c>
      <c r="AT420" s="84"/>
      <c r="AU420" s="89">
        <f>(AT420*$E420*$F420*$G420*$M420*$AU$11)</f>
        <v>0</v>
      </c>
      <c r="AV420" s="84"/>
      <c r="AW420" s="84">
        <f>(AV420*$E420*$F420*$G420*$L420*$AW$11)</f>
        <v>0</v>
      </c>
      <c r="AX420" s="84"/>
      <c r="AY420" s="84">
        <f>(AX420*$E420*$F420*$G420*$L420*$AY$11)</f>
        <v>0</v>
      </c>
      <c r="AZ420" s="84"/>
      <c r="BA420" s="84">
        <f>(AZ420*$E420*$F420*$G420*$L420*$BA$11)</f>
        <v>0</v>
      </c>
      <c r="BB420" s="84"/>
      <c r="BC420" s="84">
        <f>(BB420*$E420*$F420*$G420*$L420*$BC$11)</f>
        <v>0</v>
      </c>
      <c r="BD420" s="84"/>
      <c r="BE420" s="85">
        <f>(BD420*$E420*$F420*$G420*$L420*$BE$11)</f>
        <v>0</v>
      </c>
      <c r="BF420" s="84"/>
      <c r="BG420" s="85">
        <f>(BF420*$E420*$F420*$G420*$L420*$BG$11)</f>
        <v>0</v>
      </c>
      <c r="BH420" s="84"/>
      <c r="BI420" s="84">
        <f>(BH420*$E420*$F420*$G420*$L420*$BI$11)</f>
        <v>0</v>
      </c>
      <c r="BJ420" s="84"/>
      <c r="BK420" s="84">
        <f>(BJ420*$E420*$F420*$G420*$M420*$BK$11)</f>
        <v>0</v>
      </c>
      <c r="BL420" s="84"/>
      <c r="BM420" s="84">
        <f>(BL420*$E420*$F420*$G420*$M420*$BM$11)</f>
        <v>0</v>
      </c>
      <c r="BN420" s="84"/>
      <c r="BO420" s="85">
        <f>(BN420*$E420*$F420*$G420*$M420*$BO$11)</f>
        <v>0</v>
      </c>
      <c r="BP420" s="84"/>
      <c r="BQ420" s="84">
        <f>(BP420*$E420*$F420*$G420*$M420*$BQ$11)</f>
        <v>0</v>
      </c>
      <c r="BR420" s="84"/>
      <c r="BS420" s="84">
        <f>(BR420*$E420*$F420*$G420*$M420*$BS$11)</f>
        <v>0</v>
      </c>
      <c r="BT420" s="84"/>
      <c r="BU420" s="85">
        <f>(BT420*$E420*$F420*$G420*$M420*$BU$11)</f>
        <v>0</v>
      </c>
      <c r="BV420" s="84"/>
      <c r="BW420" s="89">
        <f t="shared" si="1383"/>
        <v>0</v>
      </c>
      <c r="BX420" s="84"/>
      <c r="BY420" s="84">
        <f>(BX420*$E420*$F420*$G420*$L420*$BY$11)</f>
        <v>0</v>
      </c>
      <c r="BZ420" s="84"/>
      <c r="CA420" s="84">
        <f>(BZ420*$E420*$F420*$G420*$L420*$CA$11)</f>
        <v>0</v>
      </c>
      <c r="CB420" s="84"/>
      <c r="CC420" s="84">
        <f>(CB420*$E420*$F420*$G420*$L420*$CC$11)</f>
        <v>0</v>
      </c>
      <c r="CD420" s="84"/>
      <c r="CE420" s="84">
        <f>(CD420*$E420*$F420*$G420*$M420*$CE$11)</f>
        <v>0</v>
      </c>
      <c r="CF420" s="84"/>
      <c r="CG420" s="84"/>
      <c r="CH420" s="84"/>
      <c r="CI420" s="85">
        <f>(CH420*$E420*$F420*$G420*$L420*$CI$11)</f>
        <v>0</v>
      </c>
      <c r="CJ420" s="84"/>
      <c r="CK420" s="85">
        <f>(CJ420*$E420*$F420*$G420*$L420*$CK$11)</f>
        <v>0</v>
      </c>
      <c r="CL420" s="84"/>
      <c r="CM420" s="84">
        <f>(CL420*$E420*$F420*$G420*$L420*$CM$11)</f>
        <v>0</v>
      </c>
      <c r="CN420" s="84"/>
      <c r="CO420" s="84">
        <f>(CN420*$E420*$F420*$G420*$L420*$CO$11)</f>
        <v>0</v>
      </c>
      <c r="CP420" s="84"/>
      <c r="CQ420" s="84">
        <f>(CP420*$E420*$F420*$G420*$L420*$CQ$11)</f>
        <v>0</v>
      </c>
      <c r="CR420" s="84"/>
      <c r="CS420" s="84">
        <f>(CR420*$E420*$F420*$G420*$M420*$CS$11)</f>
        <v>0</v>
      </c>
      <c r="CT420" s="84"/>
      <c r="CU420" s="84">
        <f>(CT420*$E420*$F420*$G420*$M420*$CU$11)</f>
        <v>0</v>
      </c>
      <c r="CV420" s="84"/>
      <c r="CW420" s="84">
        <f>(CV420*$E420*$F420*$G420*$M420*$CW$11)</f>
        <v>0</v>
      </c>
      <c r="CX420" s="90"/>
      <c r="CY420" s="84">
        <f>(CX420*$E420*$F420*$G420*$M420*$CY$11)</f>
        <v>0</v>
      </c>
      <c r="CZ420" s="84"/>
      <c r="DA420" s="89"/>
      <c r="DB420" s="84"/>
      <c r="DC420" s="84">
        <f>(DB420*$E420*$F420*$G420*$M420*$DC$11)</f>
        <v>0</v>
      </c>
      <c r="DD420" s="91"/>
      <c r="DE420" s="84">
        <f>(DD420*$E420*$F420*$G420*$M420*$DE$11)</f>
        <v>0</v>
      </c>
      <c r="DF420" s="84"/>
      <c r="DG420" s="84">
        <f>(DF420*$E420*$F420*$G420*$M420*$DG$11)</f>
        <v>0</v>
      </c>
      <c r="DH420" s="84"/>
      <c r="DI420" s="84">
        <f>(DH420*$E420*$F420*$G420*$N420*$DI$11)</f>
        <v>0</v>
      </c>
      <c r="DJ420" s="84"/>
      <c r="DK420" s="92">
        <f>(DJ420*$E420*$F420*$G420*$O420*$DK$11)</f>
        <v>0</v>
      </c>
      <c r="DL420" s="84"/>
      <c r="DM420" s="89"/>
      <c r="DN420" s="85">
        <f t="shared" si="1381"/>
        <v>5</v>
      </c>
      <c r="DO420" s="85">
        <f t="shared" si="1382"/>
        <v>1679674.9200000002</v>
      </c>
    </row>
    <row r="421" spans="1:119" ht="30" customHeight="1" x14ac:dyDescent="0.25">
      <c r="A421" s="73"/>
      <c r="B421" s="78">
        <v>372</v>
      </c>
      <c r="C421" s="79" t="s">
        <v>907</v>
      </c>
      <c r="D421" s="109" t="s">
        <v>908</v>
      </c>
      <c r="E421" s="74">
        <v>25969</v>
      </c>
      <c r="F421" s="81">
        <v>2.3199999999999998</v>
      </c>
      <c r="G421" s="76">
        <v>1</v>
      </c>
      <c r="H421" s="77"/>
      <c r="I421" s="77"/>
      <c r="J421" s="77"/>
      <c r="K421" s="51"/>
      <c r="L421" s="82">
        <v>1.4</v>
      </c>
      <c r="M421" s="82">
        <v>1.68</v>
      </c>
      <c r="N421" s="82">
        <v>2.23</v>
      </c>
      <c r="O421" s="83">
        <v>2.57</v>
      </c>
      <c r="P421" s="84">
        <v>1</v>
      </c>
      <c r="Q421" s="84">
        <f>(P421*$E421*$F421*$G421*$L421)</f>
        <v>84347.311999999991</v>
      </c>
      <c r="R421" s="84"/>
      <c r="S421" s="89">
        <f>(R421*$E421*$F421*$G421*$L421)</f>
        <v>0</v>
      </c>
      <c r="T421" s="84"/>
      <c r="U421" s="84">
        <f>(T421*$E421*$F421*$G421*$L421)</f>
        <v>0</v>
      </c>
      <c r="V421" s="84"/>
      <c r="W421" s="84">
        <f>(V421*$E421*$F421*$G421*$L421)</f>
        <v>0</v>
      </c>
      <c r="X421" s="84"/>
      <c r="Y421" s="84">
        <f>(X421*$E421*$F421*$G421*$L421)</f>
        <v>0</v>
      </c>
      <c r="Z421" s="84"/>
      <c r="AA421" s="84"/>
      <c r="AB421" s="84"/>
      <c r="AC421" s="84">
        <f>(AB421*$E421*$F421*$G421*$L421)</f>
        <v>0</v>
      </c>
      <c r="AD421" s="84"/>
      <c r="AE421" s="84"/>
      <c r="AF421" s="84"/>
      <c r="AG421" s="84">
        <f>(AF421*$E421*$F421*$G421*$L421)</f>
        <v>0</v>
      </c>
      <c r="AH421" s="84"/>
      <c r="AI421" s="84"/>
      <c r="AJ421" s="86"/>
      <c r="AK421" s="84">
        <f>(AJ421*$E421*$F421*$G421*$L421)</f>
        <v>0</v>
      </c>
      <c r="AL421" s="84"/>
      <c r="AM421" s="84">
        <f>(AL421*$E421*$F421*$G421*$L421)</f>
        <v>0</v>
      </c>
      <c r="AN421" s="84"/>
      <c r="AO421" s="84">
        <f>(AN421*$E421*$F421*$G421*$L421)</f>
        <v>0</v>
      </c>
      <c r="AP421" s="84"/>
      <c r="AQ421" s="85">
        <f>(AP421*$E421*$F421*$G421*$M421)</f>
        <v>0</v>
      </c>
      <c r="AR421" s="90"/>
      <c r="AS421" s="84">
        <f>(AR421*$E421*$F421*$G421*$M421)</f>
        <v>0</v>
      </c>
      <c r="AT421" s="84"/>
      <c r="AU421" s="89">
        <f>(AT421*$E421*$F421*$G421*$M421)</f>
        <v>0</v>
      </c>
      <c r="AV421" s="84"/>
      <c r="AW421" s="84">
        <f>(AV421*$E421*$F421*$G421*$L421*$AK$11)</f>
        <v>0</v>
      </c>
      <c r="AX421" s="84"/>
      <c r="AY421" s="84">
        <f>(AX421*$E421*$F421*$G421*$L421*AY$11)</f>
        <v>0</v>
      </c>
      <c r="AZ421" s="84"/>
      <c r="BA421" s="84">
        <f>(AZ421*$E421*$F421*$G421*$L421*BA$11)</f>
        <v>0</v>
      </c>
      <c r="BB421" s="84"/>
      <c r="BC421" s="84">
        <f>(BB421*$E421*$F421*$G421*$L421)</f>
        <v>0</v>
      </c>
      <c r="BD421" s="84"/>
      <c r="BE421" s="84">
        <f t="shared" ref="BE421" si="1393">(BD421*$E421*$F421*$G421*$L421)</f>
        <v>0</v>
      </c>
      <c r="BF421" s="84"/>
      <c r="BG421" s="84"/>
      <c r="BH421" s="84"/>
      <c r="BI421" s="84">
        <f>(BH421*$E421*$F421*$G421*$L421)</f>
        <v>0</v>
      </c>
      <c r="BJ421" s="84"/>
      <c r="BK421" s="84">
        <f>(BJ421*$E421*$F421*$G421*$M421)</f>
        <v>0</v>
      </c>
      <c r="BL421" s="84"/>
      <c r="BM421" s="84">
        <f>(BL421*$E421*$F421*$G421*$M421)</f>
        <v>0</v>
      </c>
      <c r="BN421" s="84"/>
      <c r="BO421" s="84">
        <f>(BN421*$E421*$F421*$G421*$M421)</f>
        <v>0</v>
      </c>
      <c r="BP421" s="84"/>
      <c r="BQ421" s="84">
        <f>(BP421*$E421*$F421*$G421*$M421)</f>
        <v>0</v>
      </c>
      <c r="BR421" s="84"/>
      <c r="BS421" s="84">
        <f>(BR421*$E421*$F421*$G421*$M421)</f>
        <v>0</v>
      </c>
      <c r="BT421" s="84"/>
      <c r="BU421" s="84">
        <f>(BT421*$E421*$F421*$G421*$M421)</f>
        <v>0</v>
      </c>
      <c r="BV421" s="84"/>
      <c r="BW421" s="89">
        <f>(BV421*$E421*$F421*$G421*$M421)</f>
        <v>0</v>
      </c>
      <c r="BX421" s="84"/>
      <c r="BY421" s="84">
        <f>(BX421*$E421*$F421*$G421*$L421)</f>
        <v>0</v>
      </c>
      <c r="BZ421" s="84"/>
      <c r="CA421" s="85">
        <f>(BZ421*$E421*$F421*$G421*$L421)</f>
        <v>0</v>
      </c>
      <c r="CB421" s="84"/>
      <c r="CC421" s="84">
        <f>(CB421*$E421*$F421*$G421*$L421)</f>
        <v>0</v>
      </c>
      <c r="CD421" s="84"/>
      <c r="CE421" s="84">
        <f>(CD421*$E421*$F421*$G421*$M421)</f>
        <v>0</v>
      </c>
      <c r="CF421" s="84"/>
      <c r="CG421" s="84"/>
      <c r="CH421" s="84"/>
      <c r="CI421" s="84">
        <f>(CH421*$E421*$F421*$G421*$L421)</f>
        <v>0</v>
      </c>
      <c r="CJ421" s="84"/>
      <c r="CK421" s="84">
        <f>(CJ421*$E421*$F421*$G421*$L421)</f>
        <v>0</v>
      </c>
      <c r="CL421" s="84"/>
      <c r="CM421" s="84">
        <f>(CL421*$E421*$F421*$G421*$L421)</f>
        <v>0</v>
      </c>
      <c r="CN421" s="84"/>
      <c r="CO421" s="84">
        <f>(CN421*$E421*$F421*$G421*$L421)</f>
        <v>0</v>
      </c>
      <c r="CP421" s="84"/>
      <c r="CQ421" s="84">
        <f>(CP421*$E421*$F421*$G421*$L421)</f>
        <v>0</v>
      </c>
      <c r="CR421" s="84"/>
      <c r="CS421" s="84">
        <f>(CR421*$E421*$F421*$G421*$M421)</f>
        <v>0</v>
      </c>
      <c r="CT421" s="84"/>
      <c r="CU421" s="84">
        <f>(CT421*$E421*$F421*$G421*$M421)</f>
        <v>0</v>
      </c>
      <c r="CV421" s="84"/>
      <c r="CW421" s="84">
        <f>(CV421*$E421*$F421*$G421*$M421)</f>
        <v>0</v>
      </c>
      <c r="CX421" s="90"/>
      <c r="CY421" s="84">
        <f>(CX421*$E421*$F421*$G421*$M421)</f>
        <v>0</v>
      </c>
      <c r="CZ421" s="84"/>
      <c r="DA421" s="89">
        <f>(CZ421*$E421*$F421*$G421*$M421)</f>
        <v>0</v>
      </c>
      <c r="DB421" s="84"/>
      <c r="DC421" s="84"/>
      <c r="DD421" s="91"/>
      <c r="DE421" s="84">
        <f>(DD421*$E421*$F421*$G421*$M421)</f>
        <v>0</v>
      </c>
      <c r="DF421" s="84"/>
      <c r="DG421" s="84">
        <f>(DF421*$E421*$F421*$G421*$M421)</f>
        <v>0</v>
      </c>
      <c r="DH421" s="84"/>
      <c r="DI421" s="84">
        <f>(DH421*$E421*$F421*$G421*$N421)</f>
        <v>0</v>
      </c>
      <c r="DJ421" s="73"/>
      <c r="DK421" s="89">
        <f>(DJ421*$E421*$F421*$G421*$O421)</f>
        <v>0</v>
      </c>
      <c r="DL421" s="89"/>
      <c r="DM421" s="89"/>
      <c r="DN421" s="85">
        <f t="shared" si="1381"/>
        <v>1</v>
      </c>
      <c r="DO421" s="85">
        <f t="shared" si="1382"/>
        <v>84347.311999999991</v>
      </c>
    </row>
    <row r="422" spans="1:119" ht="66.75" customHeight="1" x14ac:dyDescent="0.25">
      <c r="A422" s="73"/>
      <c r="B422" s="78">
        <v>373</v>
      </c>
      <c r="C422" s="79" t="s">
        <v>909</v>
      </c>
      <c r="D422" s="109" t="s">
        <v>910</v>
      </c>
      <c r="E422" s="74">
        <v>25969</v>
      </c>
      <c r="F422" s="100">
        <v>18.149999999999999</v>
      </c>
      <c r="G422" s="76">
        <v>1</v>
      </c>
      <c r="H422" s="77"/>
      <c r="I422" s="77"/>
      <c r="J422" s="77"/>
      <c r="K422" s="51"/>
      <c r="L422" s="82">
        <v>1.4</v>
      </c>
      <c r="M422" s="82">
        <v>1.68</v>
      </c>
      <c r="N422" s="82">
        <v>2.23</v>
      </c>
      <c r="O422" s="83">
        <v>2.57</v>
      </c>
      <c r="P422" s="84">
        <v>2</v>
      </c>
      <c r="Q422" s="84">
        <f>(P422*$E422*$F422*$G422*$L422*$Q$11)</f>
        <v>1451719.0379999999</v>
      </c>
      <c r="R422" s="84">
        <v>51</v>
      </c>
      <c r="S422" s="84">
        <f>(R422*$E422*$F422*$G422*$L422*$S$11)</f>
        <v>37018835.468999997</v>
      </c>
      <c r="T422" s="84">
        <v>10</v>
      </c>
      <c r="U422" s="84">
        <f>(T422*$E422*$F422*$G422*$L422*$U$11)</f>
        <v>8248403.6249999991</v>
      </c>
      <c r="V422" s="84"/>
      <c r="W422" s="85">
        <f>(V422*$E422*$F422*$G422*$L422*$W$11)</f>
        <v>0</v>
      </c>
      <c r="X422" s="84"/>
      <c r="Y422" s="84">
        <f>(X422*$E422*$F422*$G422*$L422*$Y$11)</f>
        <v>0</v>
      </c>
      <c r="Z422" s="84"/>
      <c r="AA422" s="84"/>
      <c r="AB422" s="84"/>
      <c r="AC422" s="84">
        <f>(AB422*$E422*$F422*$G422*$L422*$AC$11)</f>
        <v>0</v>
      </c>
      <c r="AD422" s="84"/>
      <c r="AE422" s="84"/>
      <c r="AF422" s="84">
        <v>2</v>
      </c>
      <c r="AG422" s="84">
        <f>(AF422*$E422*$F422*$G422*$L422*$AG$11)</f>
        <v>1451719.0379999999</v>
      </c>
      <c r="AH422" s="84"/>
      <c r="AI422" s="84"/>
      <c r="AJ422" s="86"/>
      <c r="AK422" s="84">
        <f>(AJ422*$E422*$F422*$G422*$L422*$AK$11)</f>
        <v>0</v>
      </c>
      <c r="AL422" s="84"/>
      <c r="AM422" s="85">
        <f>(AL422*$E422*$F422*$G422*$L422*$AM$11)</f>
        <v>0</v>
      </c>
      <c r="AN422" s="84"/>
      <c r="AO422" s="84">
        <f>(AN422*$E422*$F422*$G422*$L422*$AO$11)</f>
        <v>0</v>
      </c>
      <c r="AP422" s="84">
        <v>1</v>
      </c>
      <c r="AQ422" s="84">
        <f>(AP422*$E422*$F422*$G422*$M422*$AQ$11)</f>
        <v>871031.42279999994</v>
      </c>
      <c r="AR422" s="90"/>
      <c r="AS422" s="84">
        <f>(AR422*$E422*$F422*$G422*$M422*$AS$11)</f>
        <v>0</v>
      </c>
      <c r="AT422" s="84"/>
      <c r="AU422" s="89">
        <f>(AT422*$E422*$F422*$G422*$M422*$AU$11)</f>
        <v>0</v>
      </c>
      <c r="AV422" s="84"/>
      <c r="AW422" s="84">
        <f>(AV422*$E422*$F422*$G422*$L422*$AW$11)</f>
        <v>0</v>
      </c>
      <c r="AX422" s="84"/>
      <c r="AY422" s="84">
        <f>(AX422*$E422*$F422*$G422*$L422*$AY$11)</f>
        <v>0</v>
      </c>
      <c r="AZ422" s="84"/>
      <c r="BA422" s="84">
        <f>(AZ422*$E422*$F422*$G422*$L422*$BA$11)</f>
        <v>0</v>
      </c>
      <c r="BB422" s="84"/>
      <c r="BC422" s="84">
        <f>(BB422*$E422*$F422*$G422*$L422*$BC$11)</f>
        <v>0</v>
      </c>
      <c r="BD422" s="84"/>
      <c r="BE422" s="85">
        <f>(BD422*$E422*$F422*$G422*$L422*$BE$11)</f>
        <v>0</v>
      </c>
      <c r="BF422" s="84"/>
      <c r="BG422" s="85">
        <f>(BF422*$E422*$F422*$G422*$L422*$BG$11)</f>
        <v>0</v>
      </c>
      <c r="BH422" s="84"/>
      <c r="BI422" s="84">
        <f>(BH422*$E422*$F422*$G422*$L422*$BI$11)</f>
        <v>0</v>
      </c>
      <c r="BJ422" s="84"/>
      <c r="BK422" s="84">
        <f>(BJ422*$E422*$F422*$G422*$M422*$BK$11)</f>
        <v>0</v>
      </c>
      <c r="BL422" s="84"/>
      <c r="BM422" s="84">
        <f>(BL422*$E422*$F422*$G422*$M422*$BM$11)</f>
        <v>0</v>
      </c>
      <c r="BN422" s="84"/>
      <c r="BO422" s="85">
        <f>(BN422*$E422*$F422*$G422*$M422*$BO$11)</f>
        <v>0</v>
      </c>
      <c r="BP422" s="84"/>
      <c r="BQ422" s="84">
        <f>(BP422*$E422*$F422*$G422*$M422*$BQ$11)</f>
        <v>0</v>
      </c>
      <c r="BR422" s="84"/>
      <c r="BS422" s="84">
        <f>(BR422*$E422*$F422*$G422*$M422*$BS$11)</f>
        <v>0</v>
      </c>
      <c r="BT422" s="84"/>
      <c r="BU422" s="85">
        <f>(BT422*$E422*$F422*$G422*$M422*$BU$11)</f>
        <v>0</v>
      </c>
      <c r="BV422" s="84"/>
      <c r="BW422" s="89">
        <f>(BV422*$E422*$F422*$G422*$M422*$BW$11)</f>
        <v>0</v>
      </c>
      <c r="BX422" s="84"/>
      <c r="BY422" s="84">
        <f>(BX422*$E422*$F422*$G422*$L422*$BY$11)</f>
        <v>0</v>
      </c>
      <c r="BZ422" s="84"/>
      <c r="CA422" s="84">
        <f>(BZ422*$E422*$F422*$G422*$L422*$CA$11)</f>
        <v>0</v>
      </c>
      <c r="CB422" s="84"/>
      <c r="CC422" s="84">
        <f>(CB422*$E422*$F422*$G422*$L422*$CC$11)</f>
        <v>0</v>
      </c>
      <c r="CD422" s="84"/>
      <c r="CE422" s="84">
        <f>(CD422*$E422*$F422*$G422*$M422*$CE$11)</f>
        <v>0</v>
      </c>
      <c r="CF422" s="84"/>
      <c r="CG422" s="84"/>
      <c r="CH422" s="84"/>
      <c r="CI422" s="85">
        <f>(CH422*$E422*$F422*$G422*$L422*$CI$11)</f>
        <v>0</v>
      </c>
      <c r="CJ422" s="84"/>
      <c r="CK422" s="85">
        <f>(CJ422*$E422*$F422*$G422*$L422*$CK$11)</f>
        <v>0</v>
      </c>
      <c r="CL422" s="84"/>
      <c r="CM422" s="84">
        <f>(CL422*$E422*$F422*$G422*$L422*$CM$11)</f>
        <v>0</v>
      </c>
      <c r="CN422" s="84"/>
      <c r="CO422" s="84">
        <f>(CN422*$E422*$F422*$G422*$L422*$CO$11)</f>
        <v>0</v>
      </c>
      <c r="CP422" s="84"/>
      <c r="CQ422" s="84">
        <f>(CP422*$E422*$F422*$G422*$L422*$CQ$11)</f>
        <v>0</v>
      </c>
      <c r="CR422" s="84"/>
      <c r="CS422" s="84">
        <f>(CR422*$E422*$F422*$G422*$M422*$CS$11)</f>
        <v>0</v>
      </c>
      <c r="CT422" s="84"/>
      <c r="CU422" s="84">
        <f>(CT422*$E422*$F422*$G422*$M422*$CU$11)</f>
        <v>0</v>
      </c>
      <c r="CV422" s="84"/>
      <c r="CW422" s="84">
        <f>(CV422*$E422*$F422*$G422*$M422*$CW$11)</f>
        <v>0</v>
      </c>
      <c r="CX422" s="90"/>
      <c r="CY422" s="84">
        <f>(CX422*$E422*$F422*$G422*$M422*$CY$11)</f>
        <v>0</v>
      </c>
      <c r="CZ422" s="84"/>
      <c r="DA422" s="89"/>
      <c r="DB422" s="84"/>
      <c r="DC422" s="84">
        <f>(DB422*$E422*$F422*$G422*$M422*$DC$11)</f>
        <v>0</v>
      </c>
      <c r="DD422" s="91"/>
      <c r="DE422" s="84">
        <f>(DD422*$E422*$F422*$G422*$M422*$DE$11)</f>
        <v>0</v>
      </c>
      <c r="DF422" s="84"/>
      <c r="DG422" s="84">
        <f>(DF422*$E422*$F422*$G422*$M422*$DG$11)</f>
        <v>0</v>
      </c>
      <c r="DH422" s="84"/>
      <c r="DI422" s="84">
        <f>(DH422*$E422*$F422*$G422*$N422*$DI$11)</f>
        <v>0</v>
      </c>
      <c r="DJ422" s="73"/>
      <c r="DK422" s="92">
        <f>(DJ422*$E422*$F422*$G422*$O422*$DK$11)</f>
        <v>0</v>
      </c>
      <c r="DL422" s="89"/>
      <c r="DM422" s="89"/>
      <c r="DN422" s="85">
        <f t="shared" si="1381"/>
        <v>66</v>
      </c>
      <c r="DO422" s="85">
        <f t="shared" si="1382"/>
        <v>49041708.592799999</v>
      </c>
    </row>
    <row r="423" spans="1:119" ht="15.75" customHeight="1" x14ac:dyDescent="0.25">
      <c r="A423" s="73"/>
      <c r="B423" s="78">
        <v>374</v>
      </c>
      <c r="C423" s="79" t="s">
        <v>911</v>
      </c>
      <c r="D423" s="109" t="s">
        <v>912</v>
      </c>
      <c r="E423" s="74">
        <v>25969</v>
      </c>
      <c r="F423" s="100">
        <v>2.0499999999999998</v>
      </c>
      <c r="G423" s="76">
        <v>1</v>
      </c>
      <c r="H423" s="77"/>
      <c r="I423" s="77"/>
      <c r="J423" s="77"/>
      <c r="K423" s="51"/>
      <c r="L423" s="82">
        <v>1.4</v>
      </c>
      <c r="M423" s="82">
        <v>1.68</v>
      </c>
      <c r="N423" s="82">
        <v>2.23</v>
      </c>
      <c r="O423" s="83">
        <v>2.57</v>
      </c>
      <c r="P423" s="84">
        <v>0</v>
      </c>
      <c r="Q423" s="84">
        <f t="shared" ref="Q423:Q424" si="1394">(P423*$E423*$F423*$G423*$L423)</f>
        <v>0</v>
      </c>
      <c r="R423" s="84"/>
      <c r="S423" s="89">
        <f t="shared" ref="S423:S424" si="1395">(R423*$E423*$F423*$G423*$L423)</f>
        <v>0</v>
      </c>
      <c r="T423" s="84"/>
      <c r="U423" s="84">
        <f t="shared" ref="U423:U424" si="1396">(T423*$E423*$F423*$G423*$L423)</f>
        <v>0</v>
      </c>
      <c r="V423" s="84"/>
      <c r="W423" s="84">
        <f t="shared" ref="W423:W424" si="1397">(V423*$E423*$F423*$G423*$L423)</f>
        <v>0</v>
      </c>
      <c r="X423" s="84"/>
      <c r="Y423" s="84">
        <f t="shared" ref="Y423:Y424" si="1398">(X423*$E423*$F423*$G423*$L423)</f>
        <v>0</v>
      </c>
      <c r="Z423" s="84"/>
      <c r="AA423" s="84"/>
      <c r="AB423" s="84"/>
      <c r="AC423" s="84">
        <f t="shared" ref="AC423:AC424" si="1399">(AB423*$E423*$F423*$G423*$L423)</f>
        <v>0</v>
      </c>
      <c r="AD423" s="84"/>
      <c r="AE423" s="84"/>
      <c r="AF423" s="84"/>
      <c r="AG423" s="84">
        <f t="shared" ref="AG423:AG424" si="1400">(AF423*$E423*$F423*$G423*$L423)</f>
        <v>0</v>
      </c>
      <c r="AH423" s="84"/>
      <c r="AI423" s="84"/>
      <c r="AJ423" s="86"/>
      <c r="AK423" s="84">
        <f t="shared" ref="AK423:AK424" si="1401">(AJ423*$E423*$F423*$G423*$L423)</f>
        <v>0</v>
      </c>
      <c r="AL423" s="84"/>
      <c r="AM423" s="84">
        <f t="shared" ref="AM423:AM424" si="1402">(AL423*$E423*$F423*$G423*$L423)</f>
        <v>0</v>
      </c>
      <c r="AN423" s="84"/>
      <c r="AO423" s="84">
        <f t="shared" ref="AO423:AO424" si="1403">(AN423*$E423*$F423*$G423*$L423)</f>
        <v>0</v>
      </c>
      <c r="AP423" s="84"/>
      <c r="AQ423" s="85">
        <f t="shared" ref="AQ423:AQ424" si="1404">(AP423*$E423*$F423*$G423*$M423)</f>
        <v>0</v>
      </c>
      <c r="AR423" s="90"/>
      <c r="AS423" s="84">
        <f t="shared" ref="AS423:AS424" si="1405">(AR423*$E423*$F423*$G423*$M423)</f>
        <v>0</v>
      </c>
      <c r="AT423" s="84"/>
      <c r="AU423" s="89">
        <f t="shared" ref="AU423:AU424" si="1406">(AT423*$E423*$F423*$G423*$M423)</f>
        <v>0</v>
      </c>
      <c r="AV423" s="84"/>
      <c r="AW423" s="84">
        <f>(AV423*$E423*$F423*$G423*$L423*$AK$11)</f>
        <v>0</v>
      </c>
      <c r="AX423" s="84"/>
      <c r="AY423" s="84">
        <f t="shared" ref="AY423:AY425" si="1407">(AX423*$E423*$F423*$G423*$L423*AY$11)</f>
        <v>0</v>
      </c>
      <c r="AZ423" s="84"/>
      <c r="BA423" s="84">
        <f>(AZ423*$E423*$F423*$G423*$L423*BA$11)</f>
        <v>0</v>
      </c>
      <c r="BB423" s="84"/>
      <c r="BC423" s="84">
        <f t="shared" ref="BC423:BC424" si="1408">(BB423*$E423*$F423*$G423*$L423)</f>
        <v>0</v>
      </c>
      <c r="BD423" s="84"/>
      <c r="BE423" s="84">
        <f t="shared" ref="BE423:BE424" si="1409">(BD423*$E423*$F423*$G423*$L423)</f>
        <v>0</v>
      </c>
      <c r="BF423" s="84"/>
      <c r="BG423" s="84"/>
      <c r="BH423" s="84"/>
      <c r="BI423" s="84">
        <f t="shared" ref="BI423:BI424" si="1410">(BH423*$E423*$F423*$G423*$L423)</f>
        <v>0</v>
      </c>
      <c r="BJ423" s="84"/>
      <c r="BK423" s="84">
        <f t="shared" ref="BK423:BK424" si="1411">(BJ423*$E423*$F423*$G423*$M423)</f>
        <v>0</v>
      </c>
      <c r="BL423" s="84"/>
      <c r="BM423" s="84">
        <f t="shared" ref="BM423:BM424" si="1412">(BL423*$E423*$F423*$G423*$M423)</f>
        <v>0</v>
      </c>
      <c r="BN423" s="84"/>
      <c r="BO423" s="84">
        <f t="shared" ref="BO423:BO424" si="1413">(BN423*$E423*$F423*$G423*$M423)</f>
        <v>0</v>
      </c>
      <c r="BP423" s="84"/>
      <c r="BQ423" s="84">
        <f t="shared" ref="BQ423:BQ424" si="1414">(BP423*$E423*$F423*$G423*$M423)</f>
        <v>0</v>
      </c>
      <c r="BR423" s="84"/>
      <c r="BS423" s="84">
        <f t="shared" ref="BS423:BS424" si="1415">(BR423*$E423*$F423*$G423*$M423)</f>
        <v>0</v>
      </c>
      <c r="BT423" s="84"/>
      <c r="BU423" s="84">
        <f t="shared" ref="BU423:BU424" si="1416">(BT423*$E423*$F423*$G423*$M423)</f>
        <v>0</v>
      </c>
      <c r="BV423" s="84"/>
      <c r="BW423" s="89">
        <f t="shared" ref="BW423:BW424" si="1417">(BV423*$E423*$F423*$G423*$M423)</f>
        <v>0</v>
      </c>
      <c r="BX423" s="84"/>
      <c r="BY423" s="84">
        <f t="shared" ref="BY423:BY424" si="1418">(BX423*$E423*$F423*$G423*$L423)</f>
        <v>0</v>
      </c>
      <c r="BZ423" s="84"/>
      <c r="CA423" s="85">
        <f t="shared" ref="CA423:CA424" si="1419">(BZ423*$E423*$F423*$G423*$L423)</f>
        <v>0</v>
      </c>
      <c r="CB423" s="84"/>
      <c r="CC423" s="84">
        <f t="shared" ref="CC423:CC424" si="1420">(CB423*$E423*$F423*$G423*$L423)</f>
        <v>0</v>
      </c>
      <c r="CD423" s="84"/>
      <c r="CE423" s="84">
        <f t="shared" ref="CE423:CE424" si="1421">(CD423*$E423*$F423*$G423*$M423)</f>
        <v>0</v>
      </c>
      <c r="CF423" s="84"/>
      <c r="CG423" s="84"/>
      <c r="CH423" s="84"/>
      <c r="CI423" s="84">
        <f t="shared" ref="CI423:CI424" si="1422">(CH423*$E423*$F423*$G423*$L423)</f>
        <v>0</v>
      </c>
      <c r="CJ423" s="84"/>
      <c r="CK423" s="84">
        <f t="shared" ref="CK423:CK424" si="1423">(CJ423*$E423*$F423*$G423*$L423)</f>
        <v>0</v>
      </c>
      <c r="CL423" s="84"/>
      <c r="CM423" s="84">
        <f t="shared" ref="CM423:CM424" si="1424">(CL423*$E423*$F423*$G423*$L423)</f>
        <v>0</v>
      </c>
      <c r="CN423" s="84"/>
      <c r="CO423" s="84">
        <f t="shared" ref="CO423:CO424" si="1425">(CN423*$E423*$F423*$G423*$L423)</f>
        <v>0</v>
      </c>
      <c r="CP423" s="84"/>
      <c r="CQ423" s="84">
        <f t="shared" ref="CQ423:CQ424" si="1426">(CP423*$E423*$F423*$G423*$L423)</f>
        <v>0</v>
      </c>
      <c r="CR423" s="84"/>
      <c r="CS423" s="84">
        <f t="shared" ref="CS423:CS424" si="1427">(CR423*$E423*$F423*$G423*$M423)</f>
        <v>0</v>
      </c>
      <c r="CT423" s="84"/>
      <c r="CU423" s="84">
        <f t="shared" ref="CU423:CU424" si="1428">(CT423*$E423*$F423*$G423*$M423)</f>
        <v>0</v>
      </c>
      <c r="CV423" s="84"/>
      <c r="CW423" s="84">
        <f t="shared" ref="CW423:CW424" si="1429">(CV423*$E423*$F423*$G423*$M423)</f>
        <v>0</v>
      </c>
      <c r="CX423" s="90"/>
      <c r="CY423" s="84">
        <f t="shared" ref="CY423:CY424" si="1430">(CX423*$E423*$F423*$G423*$M423)</f>
        <v>0</v>
      </c>
      <c r="CZ423" s="84"/>
      <c r="DA423" s="89">
        <f t="shared" ref="DA423:DA425" si="1431">(CZ423*$E423*$F423*$G423*$M423)</f>
        <v>0</v>
      </c>
      <c r="DB423" s="84"/>
      <c r="DC423" s="84"/>
      <c r="DD423" s="91"/>
      <c r="DE423" s="84">
        <f t="shared" ref="DE423:DE424" si="1432">(DD423*$E423*$F423*$G423*$M423)</f>
        <v>0</v>
      </c>
      <c r="DF423" s="84"/>
      <c r="DG423" s="84">
        <f t="shared" ref="DG423:DG424" si="1433">(DF423*$E423*$F423*$G423*$M423)</f>
        <v>0</v>
      </c>
      <c r="DH423" s="84"/>
      <c r="DI423" s="84">
        <f t="shared" ref="DI423:DI424" si="1434">(DH423*$E423*$F423*$G423*$N423)</f>
        <v>0</v>
      </c>
      <c r="DJ423" s="73"/>
      <c r="DK423" s="89">
        <f t="shared" ref="DK423:DK424" si="1435">(DJ423*$E423*$F423*$G423*$O423)</f>
        <v>0</v>
      </c>
      <c r="DL423" s="89"/>
      <c r="DM423" s="89"/>
      <c r="DN423" s="85">
        <f t="shared" si="1381"/>
        <v>0</v>
      </c>
      <c r="DO423" s="85">
        <f t="shared" si="1382"/>
        <v>0</v>
      </c>
    </row>
    <row r="424" spans="1:119" ht="15.75" customHeight="1" x14ac:dyDescent="0.25">
      <c r="A424" s="73"/>
      <c r="B424" s="78">
        <v>375</v>
      </c>
      <c r="C424" s="79" t="s">
        <v>913</v>
      </c>
      <c r="D424" s="109" t="s">
        <v>914</v>
      </c>
      <c r="E424" s="74">
        <v>25969</v>
      </c>
      <c r="F424" s="100">
        <v>7.81</v>
      </c>
      <c r="G424" s="76">
        <v>1</v>
      </c>
      <c r="H424" s="77"/>
      <c r="I424" s="77"/>
      <c r="J424" s="77"/>
      <c r="K424" s="51"/>
      <c r="L424" s="82">
        <v>1.4</v>
      </c>
      <c r="M424" s="82">
        <v>1.68</v>
      </c>
      <c r="N424" s="82">
        <v>2.23</v>
      </c>
      <c r="O424" s="83">
        <v>2.57</v>
      </c>
      <c r="P424" s="84">
        <v>0</v>
      </c>
      <c r="Q424" s="84">
        <f t="shared" si="1394"/>
        <v>0</v>
      </c>
      <c r="R424" s="84"/>
      <c r="S424" s="89">
        <f t="shared" si="1395"/>
        <v>0</v>
      </c>
      <c r="T424" s="84"/>
      <c r="U424" s="84">
        <f t="shared" si="1396"/>
        <v>0</v>
      </c>
      <c r="V424" s="84"/>
      <c r="W424" s="84">
        <f t="shared" si="1397"/>
        <v>0</v>
      </c>
      <c r="X424" s="84"/>
      <c r="Y424" s="84">
        <f t="shared" si="1398"/>
        <v>0</v>
      </c>
      <c r="Z424" s="84"/>
      <c r="AA424" s="84"/>
      <c r="AB424" s="84"/>
      <c r="AC424" s="84">
        <f t="shared" si="1399"/>
        <v>0</v>
      </c>
      <c r="AD424" s="84"/>
      <c r="AE424" s="84"/>
      <c r="AF424" s="84"/>
      <c r="AG424" s="84">
        <f t="shared" si="1400"/>
        <v>0</v>
      </c>
      <c r="AH424" s="84"/>
      <c r="AI424" s="84"/>
      <c r="AJ424" s="86"/>
      <c r="AK424" s="84">
        <f t="shared" si="1401"/>
        <v>0</v>
      </c>
      <c r="AL424" s="84"/>
      <c r="AM424" s="84">
        <f t="shared" si="1402"/>
        <v>0</v>
      </c>
      <c r="AN424" s="84"/>
      <c r="AO424" s="84">
        <f t="shared" si="1403"/>
        <v>0</v>
      </c>
      <c r="AP424" s="84"/>
      <c r="AQ424" s="85">
        <f t="shared" si="1404"/>
        <v>0</v>
      </c>
      <c r="AR424" s="90"/>
      <c r="AS424" s="84">
        <f t="shared" si="1405"/>
        <v>0</v>
      </c>
      <c r="AT424" s="84"/>
      <c r="AU424" s="89">
        <f t="shared" si="1406"/>
        <v>0</v>
      </c>
      <c r="AV424" s="84"/>
      <c r="AW424" s="84">
        <f>(AV424*$E424*$F424*$G424*$L424*$AK$11)</f>
        <v>0</v>
      </c>
      <c r="AX424" s="84"/>
      <c r="AY424" s="84">
        <f t="shared" si="1407"/>
        <v>0</v>
      </c>
      <c r="AZ424" s="84"/>
      <c r="BA424" s="84">
        <f>(AZ424*$E424*$F424*$G424*$L424*BA$11)</f>
        <v>0</v>
      </c>
      <c r="BB424" s="84"/>
      <c r="BC424" s="84">
        <f t="shared" si="1408"/>
        <v>0</v>
      </c>
      <c r="BD424" s="84"/>
      <c r="BE424" s="84">
        <f t="shared" si="1409"/>
        <v>0</v>
      </c>
      <c r="BF424" s="84"/>
      <c r="BG424" s="84"/>
      <c r="BH424" s="84"/>
      <c r="BI424" s="84">
        <f t="shared" si="1410"/>
        <v>0</v>
      </c>
      <c r="BJ424" s="84"/>
      <c r="BK424" s="84">
        <f t="shared" si="1411"/>
        <v>0</v>
      </c>
      <c r="BL424" s="84"/>
      <c r="BM424" s="84">
        <f t="shared" si="1412"/>
        <v>0</v>
      </c>
      <c r="BN424" s="84"/>
      <c r="BO424" s="84">
        <f t="shared" si="1413"/>
        <v>0</v>
      </c>
      <c r="BP424" s="84"/>
      <c r="BQ424" s="84">
        <f t="shared" si="1414"/>
        <v>0</v>
      </c>
      <c r="BR424" s="84"/>
      <c r="BS424" s="84">
        <f t="shared" si="1415"/>
        <v>0</v>
      </c>
      <c r="BT424" s="84"/>
      <c r="BU424" s="84">
        <f t="shared" si="1416"/>
        <v>0</v>
      </c>
      <c r="BV424" s="84"/>
      <c r="BW424" s="89">
        <f t="shared" si="1417"/>
        <v>0</v>
      </c>
      <c r="BX424" s="84"/>
      <c r="BY424" s="84">
        <f t="shared" si="1418"/>
        <v>0</v>
      </c>
      <c r="BZ424" s="84"/>
      <c r="CA424" s="85">
        <f t="shared" si="1419"/>
        <v>0</v>
      </c>
      <c r="CB424" s="84"/>
      <c r="CC424" s="84">
        <f t="shared" si="1420"/>
        <v>0</v>
      </c>
      <c r="CD424" s="84"/>
      <c r="CE424" s="84">
        <f t="shared" si="1421"/>
        <v>0</v>
      </c>
      <c r="CF424" s="84"/>
      <c r="CG424" s="84"/>
      <c r="CH424" s="84"/>
      <c r="CI424" s="84">
        <f t="shared" si="1422"/>
        <v>0</v>
      </c>
      <c r="CJ424" s="84"/>
      <c r="CK424" s="84">
        <f t="shared" si="1423"/>
        <v>0</v>
      </c>
      <c r="CL424" s="84"/>
      <c r="CM424" s="84">
        <f t="shared" si="1424"/>
        <v>0</v>
      </c>
      <c r="CN424" s="84"/>
      <c r="CO424" s="84">
        <f t="shared" si="1425"/>
        <v>0</v>
      </c>
      <c r="CP424" s="84"/>
      <c r="CQ424" s="84">
        <f t="shared" si="1426"/>
        <v>0</v>
      </c>
      <c r="CR424" s="84"/>
      <c r="CS424" s="84">
        <f t="shared" si="1427"/>
        <v>0</v>
      </c>
      <c r="CT424" s="84"/>
      <c r="CU424" s="84">
        <f t="shared" si="1428"/>
        <v>0</v>
      </c>
      <c r="CV424" s="84"/>
      <c r="CW424" s="84">
        <f t="shared" si="1429"/>
        <v>0</v>
      </c>
      <c r="CX424" s="90"/>
      <c r="CY424" s="84">
        <f t="shared" si="1430"/>
        <v>0</v>
      </c>
      <c r="CZ424" s="84"/>
      <c r="DA424" s="89">
        <f t="shared" si="1431"/>
        <v>0</v>
      </c>
      <c r="DB424" s="84"/>
      <c r="DC424" s="84"/>
      <c r="DD424" s="91"/>
      <c r="DE424" s="84">
        <f t="shared" si="1432"/>
        <v>0</v>
      </c>
      <c r="DF424" s="84"/>
      <c r="DG424" s="84">
        <f t="shared" si="1433"/>
        <v>0</v>
      </c>
      <c r="DH424" s="84"/>
      <c r="DI424" s="84">
        <f t="shared" si="1434"/>
        <v>0</v>
      </c>
      <c r="DJ424" s="73"/>
      <c r="DK424" s="89">
        <f t="shared" si="1435"/>
        <v>0</v>
      </c>
      <c r="DL424" s="89"/>
      <c r="DM424" s="89"/>
      <c r="DN424" s="85">
        <f t="shared" si="1381"/>
        <v>0</v>
      </c>
      <c r="DO424" s="85">
        <f t="shared" si="1382"/>
        <v>0</v>
      </c>
    </row>
    <row r="425" spans="1:119" ht="15.75" customHeight="1" x14ac:dyDescent="0.25">
      <c r="A425" s="73"/>
      <c r="B425" s="78">
        <v>376</v>
      </c>
      <c r="C425" s="79" t="s">
        <v>915</v>
      </c>
      <c r="D425" s="109" t="s">
        <v>916</v>
      </c>
      <c r="E425" s="74">
        <v>25969</v>
      </c>
      <c r="F425" s="100">
        <v>40</v>
      </c>
      <c r="G425" s="76">
        <v>1</v>
      </c>
      <c r="H425" s="77"/>
      <c r="I425" s="77"/>
      <c r="J425" s="77"/>
      <c r="K425" s="165">
        <v>0.2722</v>
      </c>
      <c r="L425" s="82">
        <v>1.4</v>
      </c>
      <c r="M425" s="82">
        <v>1.68</v>
      </c>
      <c r="N425" s="82">
        <v>2.23</v>
      </c>
      <c r="O425" s="83">
        <v>2.57</v>
      </c>
      <c r="P425" s="84">
        <v>1</v>
      </c>
      <c r="Q425" s="99">
        <f>(P425*$E425*$F425*((1-$K425)+$K425*$L425*G425))</f>
        <v>1151860.1888000001</v>
      </c>
      <c r="R425" s="84"/>
      <c r="S425" s="84"/>
      <c r="T425" s="84"/>
      <c r="U425" s="84"/>
      <c r="V425" s="84"/>
      <c r="W425" s="99">
        <f>(V425*$E425*$F425*((1-$K425)+$K425*$L425*$G425))</f>
        <v>0</v>
      </c>
      <c r="X425" s="84"/>
      <c r="Y425" s="99">
        <f>(X425*$E425*$F425*((1-$K425)+$K425*$L425*$G425))</f>
        <v>0</v>
      </c>
      <c r="Z425" s="84"/>
      <c r="AA425" s="84"/>
      <c r="AB425" s="84"/>
      <c r="AC425" s="99">
        <f>(AB425*$E425*$F425*((1-$K425)+$K425*$L425*$G425))</f>
        <v>0</v>
      </c>
      <c r="AD425" s="84"/>
      <c r="AE425" s="84"/>
      <c r="AF425" s="84"/>
      <c r="AG425" s="99">
        <f>(AF425*$E425*$F425*((1-$K425)+$K425*$L425*$G425))</f>
        <v>0</v>
      </c>
      <c r="AH425" s="84"/>
      <c r="AI425" s="84"/>
      <c r="AJ425" s="86"/>
      <c r="AK425" s="99">
        <f>(AJ425*$E425*$F425*((1-$K425)+$K425*$L425*$G425))</f>
        <v>0</v>
      </c>
      <c r="AL425" s="84"/>
      <c r="AM425" s="99">
        <f>(AL425*$E425*$F425*((1-$K425)+$K425*$L425*$G425))</f>
        <v>0</v>
      </c>
      <c r="AN425" s="84"/>
      <c r="AO425" s="99">
        <f>(AN425*$E425*$F425*((1-$K425)+$K425*$L425*$G425))</f>
        <v>0</v>
      </c>
      <c r="AP425" s="84"/>
      <c r="AQ425" s="99">
        <f>(AP425*$E425*$F425*((1-$K425)+$K425*$M425*$G425))</f>
        <v>0</v>
      </c>
      <c r="AR425" s="90"/>
      <c r="AS425" s="99">
        <f>(AR425*$E425*$F425*((1-$K425)+$K425*$M425*$G425))</f>
        <v>0</v>
      </c>
      <c r="AT425" s="84"/>
      <c r="AU425" s="99">
        <f>(AT425*$E425*$F425*((1-$K425)+$K425*$M425*$G425))</f>
        <v>0</v>
      </c>
      <c r="AV425" s="84"/>
      <c r="AW425" s="84">
        <f>(AV425*$E425*$F425*$G425*$L425*$AK$11)</f>
        <v>0</v>
      </c>
      <c r="AX425" s="84"/>
      <c r="AY425" s="84">
        <f t="shared" si="1407"/>
        <v>0</v>
      </c>
      <c r="AZ425" s="84"/>
      <c r="BA425" s="84"/>
      <c r="BB425" s="84"/>
      <c r="BC425" s="84"/>
      <c r="BD425" s="84"/>
      <c r="BE425" s="84"/>
      <c r="BF425" s="84"/>
      <c r="BG425" s="84"/>
      <c r="BH425" s="84"/>
      <c r="BI425" s="84"/>
      <c r="BJ425" s="84"/>
      <c r="BK425" s="84"/>
      <c r="BL425" s="84"/>
      <c r="BM425" s="84"/>
      <c r="BN425" s="84"/>
      <c r="BO425" s="84"/>
      <c r="BP425" s="84"/>
      <c r="BQ425" s="84"/>
      <c r="BR425" s="84"/>
      <c r="BS425" s="84"/>
      <c r="BT425" s="84"/>
      <c r="BU425" s="84"/>
      <c r="BV425" s="84"/>
      <c r="BW425" s="89"/>
      <c r="BX425" s="84"/>
      <c r="BY425" s="84"/>
      <c r="BZ425" s="84"/>
      <c r="CA425" s="84"/>
      <c r="CB425" s="84"/>
      <c r="CC425" s="84"/>
      <c r="CD425" s="84"/>
      <c r="CE425" s="84"/>
      <c r="CF425" s="84"/>
      <c r="CG425" s="84"/>
      <c r="CH425" s="84"/>
      <c r="CI425" s="84"/>
      <c r="CJ425" s="84"/>
      <c r="CK425" s="84"/>
      <c r="CL425" s="84"/>
      <c r="CM425" s="84"/>
      <c r="CN425" s="84"/>
      <c r="CO425" s="84"/>
      <c r="CP425" s="84"/>
      <c r="CQ425" s="84"/>
      <c r="CR425" s="84"/>
      <c r="CS425" s="84"/>
      <c r="CT425" s="84"/>
      <c r="CU425" s="84"/>
      <c r="CV425" s="84"/>
      <c r="CW425" s="84"/>
      <c r="CX425" s="90"/>
      <c r="CY425" s="84"/>
      <c r="CZ425" s="84"/>
      <c r="DA425" s="89">
        <f t="shared" si="1431"/>
        <v>0</v>
      </c>
      <c r="DB425" s="84"/>
      <c r="DC425" s="84"/>
      <c r="DD425" s="91"/>
      <c r="DE425" s="84"/>
      <c r="DF425" s="84"/>
      <c r="DG425" s="84"/>
      <c r="DH425" s="84"/>
      <c r="DI425" s="84"/>
      <c r="DJ425" s="73"/>
      <c r="DK425" s="89"/>
      <c r="DL425" s="89"/>
      <c r="DM425" s="89"/>
      <c r="DN425" s="85">
        <f t="shared" si="1381"/>
        <v>1</v>
      </c>
      <c r="DO425" s="85">
        <f t="shared" si="1382"/>
        <v>1151860.1888000001</v>
      </c>
    </row>
    <row r="426" spans="1:119" s="5" customFormat="1" ht="30" x14ac:dyDescent="0.25">
      <c r="A426" s="73"/>
      <c r="B426" s="78">
        <v>377</v>
      </c>
      <c r="C426" s="79" t="s">
        <v>917</v>
      </c>
      <c r="D426" s="109" t="s">
        <v>918</v>
      </c>
      <c r="E426" s="74">
        <v>25969</v>
      </c>
      <c r="F426" s="77">
        <v>0.5</v>
      </c>
      <c r="G426" s="76">
        <v>1</v>
      </c>
      <c r="H426" s="77"/>
      <c r="I426" s="77"/>
      <c r="J426" s="77"/>
      <c r="K426" s="51"/>
      <c r="L426" s="82">
        <v>1.4</v>
      </c>
      <c r="M426" s="82">
        <v>1.68</v>
      </c>
      <c r="N426" s="82">
        <v>2.23</v>
      </c>
      <c r="O426" s="83">
        <v>2.57</v>
      </c>
      <c r="P426" s="84">
        <v>250</v>
      </c>
      <c r="Q426" s="84">
        <f>(P426*$E426*$F426*$G426*$L426*$Q$11)</f>
        <v>4999032.5</v>
      </c>
      <c r="R426" s="84">
        <v>100</v>
      </c>
      <c r="S426" s="84">
        <f>(R426*$E426*$F426*$G426*$L426*$S$11)</f>
        <v>1999613.0000000002</v>
      </c>
      <c r="T426" s="84">
        <v>30</v>
      </c>
      <c r="U426" s="84">
        <f>(T426*$E426*$F426*$G426*$L426*$U$11)</f>
        <v>681686.25</v>
      </c>
      <c r="V426" s="84"/>
      <c r="W426" s="85">
        <f>(V426*$E426*$F426*$G426*$L426*$W$11)</f>
        <v>0</v>
      </c>
      <c r="X426" s="84">
        <v>60</v>
      </c>
      <c r="Y426" s="84">
        <f>(X426*$E426*$F426*$G426*$L426*$Y$11)</f>
        <v>1526977.2</v>
      </c>
      <c r="Z426" s="84"/>
      <c r="AA426" s="84"/>
      <c r="AB426" s="84"/>
      <c r="AC426" s="84">
        <f>(AB426*$E426*$F426*$G426*$L426*$AC$11)</f>
        <v>0</v>
      </c>
      <c r="AD426" s="84"/>
      <c r="AE426" s="84"/>
      <c r="AF426" s="84">
        <v>40</v>
      </c>
      <c r="AG426" s="84">
        <f>(AF426*$E426*$F426*$G426*$L426*$AG$11)</f>
        <v>799845.20000000007</v>
      </c>
      <c r="AH426" s="84"/>
      <c r="AI426" s="84"/>
      <c r="AJ426" s="104"/>
      <c r="AK426" s="84">
        <f>(AJ426*$E426*$F426*$G426*$L426*$AK$11)</f>
        <v>0</v>
      </c>
      <c r="AL426" s="84">
        <v>170</v>
      </c>
      <c r="AM426" s="85">
        <f>(AL426*$E426*$F426*$G426*$L426*$AM$11)</f>
        <v>3399342.1</v>
      </c>
      <c r="AN426" s="84">
        <v>65</v>
      </c>
      <c r="AO426" s="84">
        <f>(AN426*$E426*$F426*$G426*$L426*$AO$11)</f>
        <v>1299748.4500000002</v>
      </c>
      <c r="AP426" s="84">
        <v>120</v>
      </c>
      <c r="AQ426" s="84">
        <f>(AP426*$E426*$F426*$G426*$M426*$AQ$11)</f>
        <v>2879442.7199999997</v>
      </c>
      <c r="AR426" s="90">
        <v>36</v>
      </c>
      <c r="AS426" s="84">
        <f>(AR426*$E426*$F426*$G426*$M426*$AS$11)</f>
        <v>1099423.5839999998</v>
      </c>
      <c r="AT426" s="84"/>
      <c r="AU426" s="89">
        <f>(AT426*$E426*$F426*$G426*$M426*$AU$11)</f>
        <v>0</v>
      </c>
      <c r="AV426" s="84"/>
      <c r="AW426" s="84">
        <f>(AV426*$E426*$F426*$G426*$L426*$AW$11)</f>
        <v>0</v>
      </c>
      <c r="AX426" s="84"/>
      <c r="AY426" s="84">
        <f>(AX426*$E426*$F426*$G426*$L426*$AY$11)</f>
        <v>0</v>
      </c>
      <c r="AZ426" s="84"/>
      <c r="BA426" s="84">
        <f>(AZ426*$E426*$F426*$G426*$L426*$BA$11)</f>
        <v>0</v>
      </c>
      <c r="BB426" s="84"/>
      <c r="BC426" s="84">
        <f>(BB426*$E426*$F426*$G426*$L426*$BC$11)</f>
        <v>0</v>
      </c>
      <c r="BD426" s="84"/>
      <c r="BE426" s="85">
        <f>(BD426*$E426*$F426*$G426*$L426*$BE$11)</f>
        <v>0</v>
      </c>
      <c r="BF426" s="84"/>
      <c r="BG426" s="85">
        <f>(BF426*$E426*$F426*$G426*$L426*$BG$11)</f>
        <v>0</v>
      </c>
      <c r="BH426" s="84"/>
      <c r="BI426" s="84">
        <f>(BH426*$E426*$F426*$G426*$L426*$BI$11)</f>
        <v>0</v>
      </c>
      <c r="BJ426" s="84"/>
      <c r="BK426" s="84">
        <f>(BJ426*$E426*$F426*$G426*$M426*$BK$11)</f>
        <v>0</v>
      </c>
      <c r="BL426" s="84"/>
      <c r="BM426" s="84">
        <f>(BL426*$E426*$F426*$G426*$M426*$BM$11)</f>
        <v>0</v>
      </c>
      <c r="BN426" s="84">
        <v>80</v>
      </c>
      <c r="BO426" s="85">
        <f>(BN426*$E426*$F426*$G426*$M426*$BO$11)</f>
        <v>1745116.8</v>
      </c>
      <c r="BP426" s="84"/>
      <c r="BQ426" s="84">
        <f>(BP426*$E426*$F426*$G426*$M426*$BQ$11)</f>
        <v>0</v>
      </c>
      <c r="BR426" s="84"/>
      <c r="BS426" s="84">
        <f>(BR426*$E426*$F426*$G426*$M426*$BS$11)</f>
        <v>0</v>
      </c>
      <c r="BT426" s="84"/>
      <c r="BU426" s="85">
        <f>(BT426*$E426*$F426*$G426*$M426*$BU$11)</f>
        <v>0</v>
      </c>
      <c r="BV426" s="84">
        <v>27</v>
      </c>
      <c r="BW426" s="89">
        <f>(BV426*$E426*$F426*$G426*$M426*$BW$11)</f>
        <v>706772.30399999989</v>
      </c>
      <c r="BX426" s="84"/>
      <c r="BY426" s="84">
        <f>(BX426*$E426*$F426*$G426*$L426*$BY$11)</f>
        <v>0</v>
      </c>
      <c r="BZ426" s="84"/>
      <c r="CA426" s="84">
        <f>(BZ426*$E426*$F426*$G426*$L426*$CA$11)</f>
        <v>0</v>
      </c>
      <c r="CB426" s="84"/>
      <c r="CC426" s="84">
        <f>(CB426*$E426*$F426*$G426*$L426*$CC$11)</f>
        <v>0</v>
      </c>
      <c r="CD426" s="84">
        <v>15</v>
      </c>
      <c r="CE426" s="84">
        <f>(CD426*$E426*$F426*$G426*$M426*$CE$11)</f>
        <v>327209.39999999997</v>
      </c>
      <c r="CF426" s="84"/>
      <c r="CG426" s="84"/>
      <c r="CH426" s="84"/>
      <c r="CI426" s="85">
        <f>(CH426*$E426*$F426*$G426*$L426*$CI$11)</f>
        <v>0</v>
      </c>
      <c r="CJ426" s="84"/>
      <c r="CK426" s="85">
        <f>(CJ426*$E426*$F426*$G426*$L426*$CK$11)</f>
        <v>0</v>
      </c>
      <c r="CL426" s="84"/>
      <c r="CM426" s="84">
        <f>(CL426*$E426*$F426*$G426*$L426*$CM$11)</f>
        <v>0</v>
      </c>
      <c r="CN426" s="84">
        <v>4</v>
      </c>
      <c r="CO426" s="84">
        <f>(CN426*$E426*$F426*$G426*$L426*$CO$11)</f>
        <v>72713.2</v>
      </c>
      <c r="CP426" s="84"/>
      <c r="CQ426" s="84">
        <f>(CP426*$E426*$F426*$G426*$L426*$CQ$11)</f>
        <v>0</v>
      </c>
      <c r="CR426" s="84">
        <v>45</v>
      </c>
      <c r="CS426" s="84">
        <f>(CR426*$E426*$F426*$G426*$M426*$CS$11)</f>
        <v>981628.2</v>
      </c>
      <c r="CT426" s="84"/>
      <c r="CU426" s="84">
        <f>(CT426*$E426*$F426*$G426*$M426*$CU$11)</f>
        <v>0</v>
      </c>
      <c r="CV426" s="84"/>
      <c r="CW426" s="84">
        <f>(CV426*$E426*$F426*$G426*$M426*$CW$11)</f>
        <v>0</v>
      </c>
      <c r="CX426" s="90"/>
      <c r="CY426" s="84">
        <f>(CX426*$E426*$F426*$G426*$M426*$CY$11)</f>
        <v>0</v>
      </c>
      <c r="CZ426" s="84"/>
      <c r="DA426" s="89"/>
      <c r="DB426" s="84"/>
      <c r="DC426" s="84">
        <f>(DB426*$E426*$F426*$G426*$M426*$DC$11)</f>
        <v>0</v>
      </c>
      <c r="DD426" s="91"/>
      <c r="DE426" s="84">
        <f>(DD426*$E426*$F426*$G426*$M426*$DE$11)</f>
        <v>0</v>
      </c>
      <c r="DF426" s="84"/>
      <c r="DG426" s="84">
        <f>(DF426*$E426*$F426*$G426*$M426*$DG$11)</f>
        <v>0</v>
      </c>
      <c r="DH426" s="84"/>
      <c r="DI426" s="84">
        <f>(DH426*$E426*$F426*$G426*$N426*$DI$11)</f>
        <v>0</v>
      </c>
      <c r="DJ426" s="84"/>
      <c r="DK426" s="92">
        <f>(DJ426*$E426*$F426*$G426*$O426*$DK$11)</f>
        <v>0</v>
      </c>
      <c r="DL426" s="89"/>
      <c r="DM426" s="89"/>
      <c r="DN426" s="85">
        <f t="shared" si="1381"/>
        <v>1042</v>
      </c>
      <c r="DO426" s="85">
        <f t="shared" si="1382"/>
        <v>22518550.907999996</v>
      </c>
    </row>
    <row r="427" spans="1:119" s="5" customFormat="1" ht="45" x14ac:dyDescent="0.25">
      <c r="A427" s="73"/>
      <c r="B427" s="78">
        <v>378</v>
      </c>
      <c r="C427" s="189" t="s">
        <v>919</v>
      </c>
      <c r="D427" s="190" t="s">
        <v>920</v>
      </c>
      <c r="E427" s="74">
        <v>25969</v>
      </c>
      <c r="F427" s="152">
        <v>1.67</v>
      </c>
      <c r="G427" s="76">
        <v>1</v>
      </c>
      <c r="H427" s="77"/>
      <c r="I427" s="77"/>
      <c r="J427" s="77"/>
      <c r="K427" s="165">
        <v>0</v>
      </c>
      <c r="L427" s="82">
        <v>1.4</v>
      </c>
      <c r="M427" s="82">
        <v>1.68</v>
      </c>
      <c r="N427" s="82">
        <v>2.23</v>
      </c>
      <c r="O427" s="83">
        <v>2.57</v>
      </c>
      <c r="P427" s="84">
        <v>5</v>
      </c>
      <c r="Q427" s="99">
        <f>(P427*$E427*$F427*((1-$K427)+$K427*$L427*$Q$11*$G427))</f>
        <v>216841.15</v>
      </c>
      <c r="R427" s="84">
        <v>100</v>
      </c>
      <c r="S427" s="99">
        <f>(R427*$E427*$F427*((1-$K427)+$K427*$L427*$S$11*$G427))</f>
        <v>4336823</v>
      </c>
      <c r="T427" s="99"/>
      <c r="U427" s="99"/>
      <c r="V427" s="84"/>
      <c r="W427" s="85"/>
      <c r="X427" s="84"/>
      <c r="Y427" s="84"/>
      <c r="Z427" s="84"/>
      <c r="AA427" s="84"/>
      <c r="AB427" s="84"/>
      <c r="AC427" s="99"/>
      <c r="AD427" s="84"/>
      <c r="AE427" s="84"/>
      <c r="AF427" s="84"/>
      <c r="AG427" s="84"/>
      <c r="AH427" s="84"/>
      <c r="AI427" s="84"/>
      <c r="AJ427" s="104"/>
      <c r="AK427" s="84"/>
      <c r="AL427" s="84"/>
      <c r="AM427" s="84"/>
      <c r="AN427" s="84"/>
      <c r="AO427" s="84"/>
      <c r="AP427" s="84"/>
      <c r="AQ427" s="84"/>
      <c r="AR427" s="90"/>
      <c r="AS427" s="84"/>
      <c r="AT427" s="84"/>
      <c r="AU427" s="84"/>
      <c r="AV427" s="84"/>
      <c r="AW427" s="84"/>
      <c r="AX427" s="84"/>
      <c r="AY427" s="84"/>
      <c r="AZ427" s="84"/>
      <c r="BA427" s="84"/>
      <c r="BB427" s="84"/>
      <c r="BC427" s="84"/>
      <c r="BD427" s="84"/>
      <c r="BE427" s="84"/>
      <c r="BF427" s="84"/>
      <c r="BG427" s="84"/>
      <c r="BH427" s="84"/>
      <c r="BI427" s="84"/>
      <c r="BJ427" s="84"/>
      <c r="BK427" s="84"/>
      <c r="BL427" s="84"/>
      <c r="BM427" s="84"/>
      <c r="BN427" s="84"/>
      <c r="BO427" s="84"/>
      <c r="BP427" s="84"/>
      <c r="BQ427" s="84"/>
      <c r="BR427" s="84"/>
      <c r="BS427" s="84"/>
      <c r="BT427" s="84"/>
      <c r="BU427" s="84"/>
      <c r="BV427" s="84"/>
      <c r="BW427" s="89"/>
      <c r="BX427" s="84"/>
      <c r="BY427" s="99"/>
      <c r="BZ427" s="84"/>
      <c r="CA427" s="84"/>
      <c r="CB427" s="84"/>
      <c r="CC427" s="84"/>
      <c r="CD427" s="84"/>
      <c r="CE427" s="84"/>
      <c r="CF427" s="84"/>
      <c r="CG427" s="84"/>
      <c r="CH427" s="84"/>
      <c r="CI427" s="84"/>
      <c r="CJ427" s="84"/>
      <c r="CK427" s="84"/>
      <c r="CL427" s="84"/>
      <c r="CM427" s="84"/>
      <c r="CN427" s="84"/>
      <c r="CO427" s="84"/>
      <c r="CP427" s="84"/>
      <c r="CQ427" s="84"/>
      <c r="CR427" s="84"/>
      <c r="CS427" s="84"/>
      <c r="CT427" s="84"/>
      <c r="CU427" s="84"/>
      <c r="CV427" s="84"/>
      <c r="CW427" s="84"/>
      <c r="CX427" s="90"/>
      <c r="CY427" s="99"/>
      <c r="CZ427" s="84"/>
      <c r="DA427" s="89"/>
      <c r="DB427" s="84"/>
      <c r="DC427" s="84"/>
      <c r="DD427" s="91"/>
      <c r="DE427" s="84"/>
      <c r="DF427" s="84"/>
      <c r="DG427" s="84"/>
      <c r="DH427" s="84"/>
      <c r="DI427" s="84"/>
      <c r="DJ427" s="84"/>
      <c r="DK427" s="99"/>
      <c r="DL427" s="89"/>
      <c r="DM427" s="89"/>
      <c r="DN427" s="85">
        <f t="shared" si="1381"/>
        <v>105</v>
      </c>
      <c r="DO427" s="85">
        <f t="shared" si="1382"/>
        <v>4553664.1500000004</v>
      </c>
    </row>
    <row r="428" spans="1:119" s="5" customFormat="1" ht="45" x14ac:dyDescent="0.25">
      <c r="A428" s="73"/>
      <c r="B428" s="78">
        <v>379</v>
      </c>
      <c r="C428" s="189" t="s">
        <v>921</v>
      </c>
      <c r="D428" s="190" t="s">
        <v>922</v>
      </c>
      <c r="E428" s="74">
        <v>25969</v>
      </c>
      <c r="F428" s="152">
        <v>3.23</v>
      </c>
      <c r="G428" s="76">
        <v>1</v>
      </c>
      <c r="H428" s="77"/>
      <c r="I428" s="77"/>
      <c r="J428" s="77"/>
      <c r="K428" s="165">
        <v>0</v>
      </c>
      <c r="L428" s="82">
        <v>1.4</v>
      </c>
      <c r="M428" s="82">
        <v>1.68</v>
      </c>
      <c r="N428" s="82">
        <v>2.23</v>
      </c>
      <c r="O428" s="83">
        <v>2.57</v>
      </c>
      <c r="P428" s="84">
        <v>1</v>
      </c>
      <c r="Q428" s="99">
        <f>(P428*$E428*$F428*((1-$K428)+$K428*$L428*$Q$11*$G428))</f>
        <v>83879.87</v>
      </c>
      <c r="R428" s="84">
        <v>2</v>
      </c>
      <c r="S428" s="99">
        <f>(R428*$E428*$F428*((1-$K428)+$K428*$L428*$S$11*$G428))</f>
        <v>167759.74</v>
      </c>
      <c r="T428" s="99"/>
      <c r="U428" s="99"/>
      <c r="V428" s="84"/>
      <c r="W428" s="85"/>
      <c r="X428" s="84"/>
      <c r="Y428" s="84"/>
      <c r="Z428" s="84"/>
      <c r="AA428" s="84"/>
      <c r="AB428" s="84"/>
      <c r="AC428" s="99"/>
      <c r="AD428" s="84"/>
      <c r="AE428" s="84"/>
      <c r="AF428" s="84"/>
      <c r="AG428" s="84"/>
      <c r="AH428" s="84"/>
      <c r="AI428" s="84"/>
      <c r="AJ428" s="104"/>
      <c r="AK428" s="84"/>
      <c r="AL428" s="84"/>
      <c r="AM428" s="84"/>
      <c r="AN428" s="84"/>
      <c r="AO428" s="84"/>
      <c r="AP428" s="84"/>
      <c r="AQ428" s="84"/>
      <c r="AR428" s="90"/>
      <c r="AS428" s="84"/>
      <c r="AT428" s="84"/>
      <c r="AU428" s="84"/>
      <c r="AV428" s="84"/>
      <c r="AW428" s="84"/>
      <c r="AX428" s="84"/>
      <c r="AY428" s="84"/>
      <c r="AZ428" s="84"/>
      <c r="BA428" s="84"/>
      <c r="BB428" s="84"/>
      <c r="BC428" s="84"/>
      <c r="BD428" s="84"/>
      <c r="BE428" s="84"/>
      <c r="BF428" s="84"/>
      <c r="BG428" s="84"/>
      <c r="BH428" s="84"/>
      <c r="BI428" s="84"/>
      <c r="BJ428" s="84"/>
      <c r="BK428" s="84"/>
      <c r="BL428" s="84"/>
      <c r="BM428" s="84"/>
      <c r="BN428" s="84"/>
      <c r="BO428" s="84"/>
      <c r="BP428" s="84"/>
      <c r="BQ428" s="84"/>
      <c r="BR428" s="84"/>
      <c r="BS428" s="84"/>
      <c r="BT428" s="84"/>
      <c r="BU428" s="84"/>
      <c r="BV428" s="84"/>
      <c r="BW428" s="89"/>
      <c r="BX428" s="84"/>
      <c r="BY428" s="99"/>
      <c r="BZ428" s="84"/>
      <c r="CA428" s="84"/>
      <c r="CB428" s="84"/>
      <c r="CC428" s="84"/>
      <c r="CD428" s="84"/>
      <c r="CE428" s="84"/>
      <c r="CF428" s="84"/>
      <c r="CG428" s="84"/>
      <c r="CH428" s="84"/>
      <c r="CI428" s="84"/>
      <c r="CJ428" s="84"/>
      <c r="CK428" s="84"/>
      <c r="CL428" s="84"/>
      <c r="CM428" s="84"/>
      <c r="CN428" s="84"/>
      <c r="CO428" s="84"/>
      <c r="CP428" s="84"/>
      <c r="CQ428" s="84"/>
      <c r="CR428" s="84"/>
      <c r="CS428" s="84"/>
      <c r="CT428" s="84"/>
      <c r="CU428" s="84"/>
      <c r="CV428" s="84"/>
      <c r="CW428" s="84"/>
      <c r="CX428" s="90"/>
      <c r="CY428" s="99"/>
      <c r="CZ428" s="84"/>
      <c r="DA428" s="89"/>
      <c r="DB428" s="84"/>
      <c r="DC428" s="84"/>
      <c r="DD428" s="91"/>
      <c r="DE428" s="84"/>
      <c r="DF428" s="84"/>
      <c r="DG428" s="84"/>
      <c r="DH428" s="84"/>
      <c r="DI428" s="84"/>
      <c r="DJ428" s="84"/>
      <c r="DK428" s="99"/>
      <c r="DL428" s="89"/>
      <c r="DM428" s="89"/>
      <c r="DN428" s="85">
        <f t="shared" si="1381"/>
        <v>3</v>
      </c>
      <c r="DO428" s="85">
        <f t="shared" si="1382"/>
        <v>251639.61</v>
      </c>
    </row>
    <row r="429" spans="1:119" s="5" customFormat="1" ht="45" x14ac:dyDescent="0.25">
      <c r="A429" s="73"/>
      <c r="B429" s="78">
        <v>380</v>
      </c>
      <c r="C429" s="189" t="s">
        <v>923</v>
      </c>
      <c r="D429" s="190" t="s">
        <v>924</v>
      </c>
      <c r="E429" s="74">
        <v>25969</v>
      </c>
      <c r="F429" s="152">
        <v>9.91</v>
      </c>
      <c r="G429" s="76">
        <v>1</v>
      </c>
      <c r="H429" s="77"/>
      <c r="I429" s="77"/>
      <c r="J429" s="77"/>
      <c r="K429" s="165">
        <v>0</v>
      </c>
      <c r="L429" s="82">
        <v>1.4</v>
      </c>
      <c r="M429" s="82">
        <v>1.68</v>
      </c>
      <c r="N429" s="82">
        <v>2.23</v>
      </c>
      <c r="O429" s="83">
        <v>2.57</v>
      </c>
      <c r="P429" s="84">
        <v>1</v>
      </c>
      <c r="Q429" s="99">
        <f>(P429*$E429*$F429*((1-$K429)+$K429*$L429*$Q$11*$G429))</f>
        <v>257352.79</v>
      </c>
      <c r="R429" s="84">
        <v>2</v>
      </c>
      <c r="S429" s="99">
        <f>(R429*$E429*$F429*((1-$K429)+$K429*$L429*$S$11*$G429))</f>
        <v>514705.58</v>
      </c>
      <c r="T429" s="99"/>
      <c r="U429" s="99"/>
      <c r="V429" s="84"/>
      <c r="W429" s="85"/>
      <c r="X429" s="84"/>
      <c r="Y429" s="84"/>
      <c r="Z429" s="84"/>
      <c r="AA429" s="84"/>
      <c r="AB429" s="84"/>
      <c r="AC429" s="99"/>
      <c r="AD429" s="84"/>
      <c r="AE429" s="84"/>
      <c r="AF429" s="84"/>
      <c r="AG429" s="84"/>
      <c r="AH429" s="84"/>
      <c r="AI429" s="84"/>
      <c r="AJ429" s="104"/>
      <c r="AK429" s="84"/>
      <c r="AL429" s="84"/>
      <c r="AM429" s="84"/>
      <c r="AN429" s="84"/>
      <c r="AO429" s="84"/>
      <c r="AP429" s="84"/>
      <c r="AQ429" s="84"/>
      <c r="AR429" s="90"/>
      <c r="AS429" s="84"/>
      <c r="AT429" s="84"/>
      <c r="AU429" s="84"/>
      <c r="AV429" s="84"/>
      <c r="AW429" s="84"/>
      <c r="AX429" s="84"/>
      <c r="AY429" s="84"/>
      <c r="AZ429" s="84"/>
      <c r="BA429" s="84"/>
      <c r="BB429" s="84"/>
      <c r="BC429" s="84"/>
      <c r="BD429" s="84"/>
      <c r="BE429" s="84"/>
      <c r="BF429" s="84"/>
      <c r="BG429" s="84"/>
      <c r="BH429" s="84"/>
      <c r="BI429" s="84"/>
      <c r="BJ429" s="84"/>
      <c r="BK429" s="84"/>
      <c r="BL429" s="84"/>
      <c r="BM429" s="84"/>
      <c r="BN429" s="84"/>
      <c r="BO429" s="84"/>
      <c r="BP429" s="84"/>
      <c r="BQ429" s="84"/>
      <c r="BR429" s="84"/>
      <c r="BS429" s="84"/>
      <c r="BT429" s="84"/>
      <c r="BU429" s="84"/>
      <c r="BV429" s="84"/>
      <c r="BW429" s="89"/>
      <c r="BX429" s="84"/>
      <c r="BY429" s="99"/>
      <c r="BZ429" s="84"/>
      <c r="CA429" s="84"/>
      <c r="CB429" s="84"/>
      <c r="CC429" s="84"/>
      <c r="CD429" s="84"/>
      <c r="CE429" s="84"/>
      <c r="CF429" s="84"/>
      <c r="CG429" s="84"/>
      <c r="CH429" s="84"/>
      <c r="CI429" s="84"/>
      <c r="CJ429" s="84"/>
      <c r="CK429" s="84"/>
      <c r="CL429" s="84"/>
      <c r="CM429" s="84"/>
      <c r="CN429" s="84"/>
      <c r="CO429" s="84"/>
      <c r="CP429" s="84"/>
      <c r="CQ429" s="84"/>
      <c r="CR429" s="84"/>
      <c r="CS429" s="84"/>
      <c r="CT429" s="84"/>
      <c r="CU429" s="84"/>
      <c r="CV429" s="84"/>
      <c r="CW429" s="84"/>
      <c r="CX429" s="90"/>
      <c r="CY429" s="99"/>
      <c r="CZ429" s="84"/>
      <c r="DA429" s="89"/>
      <c r="DB429" s="84"/>
      <c r="DC429" s="84"/>
      <c r="DD429" s="91"/>
      <c r="DE429" s="84"/>
      <c r="DF429" s="84"/>
      <c r="DG429" s="84"/>
      <c r="DH429" s="84"/>
      <c r="DI429" s="84"/>
      <c r="DJ429" s="84"/>
      <c r="DK429" s="99"/>
      <c r="DL429" s="89"/>
      <c r="DM429" s="89"/>
      <c r="DN429" s="85">
        <f t="shared" si="1381"/>
        <v>3</v>
      </c>
      <c r="DO429" s="85">
        <f t="shared" si="1382"/>
        <v>772058.37</v>
      </c>
    </row>
    <row r="430" spans="1:119" s="5" customFormat="1" ht="22.5" customHeight="1" x14ac:dyDescent="0.25">
      <c r="A430" s="73"/>
      <c r="B430" s="78">
        <v>381</v>
      </c>
      <c r="C430" s="189" t="s">
        <v>925</v>
      </c>
      <c r="D430" s="190" t="s">
        <v>926</v>
      </c>
      <c r="E430" s="74">
        <v>25969</v>
      </c>
      <c r="F430" s="152">
        <v>2.46</v>
      </c>
      <c r="G430" s="76">
        <v>1</v>
      </c>
      <c r="H430" s="77"/>
      <c r="I430" s="77"/>
      <c r="J430" s="77"/>
      <c r="K430" s="98">
        <v>0.70660000000000001</v>
      </c>
      <c r="L430" s="82">
        <v>1.4</v>
      </c>
      <c r="M430" s="82">
        <v>1.68</v>
      </c>
      <c r="N430" s="82">
        <v>2.23</v>
      </c>
      <c r="O430" s="83">
        <v>2.57</v>
      </c>
      <c r="P430" s="84"/>
      <c r="Q430" s="99">
        <f>(P430*$E430*$F430*((1-$K430)+$K430*$L430*G430))</f>
        <v>0</v>
      </c>
      <c r="R430" s="84"/>
      <c r="S430" s="84"/>
      <c r="T430" s="99"/>
      <c r="U430" s="99"/>
      <c r="V430" s="84"/>
      <c r="W430" s="99">
        <f>(V430*$E430*$F430*((1-$K430)+$K430*$L430*$G430))</f>
        <v>0</v>
      </c>
      <c r="X430" s="84"/>
      <c r="Y430" s="99">
        <f>(X430*$E430*$F430*((1-$K430)+$K430*$L430*$G430))</f>
        <v>0</v>
      </c>
      <c r="Z430" s="84"/>
      <c r="AA430" s="84"/>
      <c r="AB430" s="84"/>
      <c r="AC430" s="99">
        <f>(AB430*$E430*$F430*((1-$K430)+$K430*$L430*$G430))</f>
        <v>0</v>
      </c>
      <c r="AD430" s="84"/>
      <c r="AE430" s="84"/>
      <c r="AF430" s="84"/>
      <c r="AG430" s="99">
        <f>(AF430*$E430*$F430*((1-$K430)+$K430*$L430*$G430))</f>
        <v>0</v>
      </c>
      <c r="AH430" s="84"/>
      <c r="AI430" s="84"/>
      <c r="AJ430" s="104"/>
      <c r="AK430" s="99">
        <f>(AJ430*$E430*$F430*((1-$K430)+$K430*$L430*$G430))</f>
        <v>0</v>
      </c>
      <c r="AL430" s="84"/>
      <c r="AM430" s="99">
        <f>(AL430*$E430*$F430*((1-$K430)+$K430*$L430*$G430))</f>
        <v>0</v>
      </c>
      <c r="AN430" s="84"/>
      <c r="AO430" s="99">
        <f>(AN430*$E430*$F430*((1-$K430)+$K430*$L430*$G430))</f>
        <v>0</v>
      </c>
      <c r="AP430" s="84"/>
      <c r="AQ430" s="99">
        <f>(AP430*$E430*$F430*((1-$K430)+$K430*$M430*$G430))</f>
        <v>0</v>
      </c>
      <c r="AR430" s="90"/>
      <c r="AS430" s="99">
        <f>(AR430*$E430*$F430*((1-$K430)+$K430*$M430*$G430))</f>
        <v>0</v>
      </c>
      <c r="AT430" s="84"/>
      <c r="AU430" s="99">
        <f>(AT430*$E430*$F430*((1-$K430)+$K430*$M430*$G430))</f>
        <v>0</v>
      </c>
      <c r="AV430" s="84"/>
      <c r="AW430" s="84"/>
      <c r="AX430" s="84"/>
      <c r="AY430" s="84"/>
      <c r="AZ430" s="84"/>
      <c r="BA430" s="84"/>
      <c r="BB430" s="84"/>
      <c r="BC430" s="84"/>
      <c r="BD430" s="84"/>
      <c r="BE430" s="84"/>
      <c r="BF430" s="84"/>
      <c r="BG430" s="84"/>
      <c r="BH430" s="84"/>
      <c r="BI430" s="84"/>
      <c r="BJ430" s="84"/>
      <c r="BK430" s="84"/>
      <c r="BL430" s="84"/>
      <c r="BM430" s="84"/>
      <c r="BN430" s="84"/>
      <c r="BO430" s="84"/>
      <c r="BP430" s="84"/>
      <c r="BQ430" s="84"/>
      <c r="BR430" s="84"/>
      <c r="BS430" s="84"/>
      <c r="BT430" s="84"/>
      <c r="BU430" s="84"/>
      <c r="BV430" s="84"/>
      <c r="BW430" s="89"/>
      <c r="BX430" s="84"/>
      <c r="BY430" s="99"/>
      <c r="BZ430" s="84"/>
      <c r="CA430" s="84"/>
      <c r="CB430" s="84"/>
      <c r="CC430" s="84"/>
      <c r="CD430" s="84"/>
      <c r="CE430" s="84"/>
      <c r="CF430" s="84"/>
      <c r="CG430" s="84"/>
      <c r="CH430" s="84"/>
      <c r="CI430" s="84"/>
      <c r="CJ430" s="84"/>
      <c r="CK430" s="84"/>
      <c r="CL430" s="84"/>
      <c r="CM430" s="84"/>
      <c r="CN430" s="84"/>
      <c r="CO430" s="84"/>
      <c r="CP430" s="84"/>
      <c r="CQ430" s="84"/>
      <c r="CR430" s="84"/>
      <c r="CS430" s="84"/>
      <c r="CT430" s="84"/>
      <c r="CU430" s="84"/>
      <c r="CV430" s="84"/>
      <c r="CW430" s="84"/>
      <c r="CX430" s="90"/>
      <c r="CY430" s="99"/>
      <c r="CZ430" s="84"/>
      <c r="DA430" s="89">
        <f>(CZ430*$E430*$F430*$G430*$M430)</f>
        <v>0</v>
      </c>
      <c r="DB430" s="84"/>
      <c r="DC430" s="84"/>
      <c r="DD430" s="91"/>
      <c r="DE430" s="84"/>
      <c r="DF430" s="84"/>
      <c r="DG430" s="84"/>
      <c r="DH430" s="84"/>
      <c r="DI430" s="84"/>
      <c r="DJ430" s="84"/>
      <c r="DK430" s="99"/>
      <c r="DL430" s="89"/>
      <c r="DM430" s="89"/>
      <c r="DN430" s="85">
        <f t="shared" si="1381"/>
        <v>0</v>
      </c>
      <c r="DO430" s="85">
        <f t="shared" si="1382"/>
        <v>0</v>
      </c>
    </row>
    <row r="431" spans="1:119" s="5" customFormat="1" ht="49.5" customHeight="1" x14ac:dyDescent="0.25">
      <c r="A431" s="73"/>
      <c r="B431" s="78">
        <v>382</v>
      </c>
      <c r="C431" s="189" t="s">
        <v>927</v>
      </c>
      <c r="D431" s="190" t="s">
        <v>928</v>
      </c>
      <c r="E431" s="74">
        <v>25969</v>
      </c>
      <c r="F431" s="152">
        <v>1.52</v>
      </c>
      <c r="G431" s="76">
        <v>1</v>
      </c>
      <c r="H431" s="77"/>
      <c r="I431" s="77"/>
      <c r="J431" s="77"/>
      <c r="K431" s="98">
        <v>5.8500000000000003E-2</v>
      </c>
      <c r="L431" s="82">
        <v>1.4</v>
      </c>
      <c r="M431" s="82">
        <v>1.68</v>
      </c>
      <c r="N431" s="82">
        <v>2.23</v>
      </c>
      <c r="O431" s="83">
        <v>2.57</v>
      </c>
      <c r="P431" s="84">
        <v>0</v>
      </c>
      <c r="Q431" s="99">
        <f>(P431*$E431*$F431*((1-$K431)+$K431*$L431*$Q$11*$G431))</f>
        <v>0</v>
      </c>
      <c r="R431" s="99"/>
      <c r="S431" s="99">
        <f>(R431*$E431*$F431*((1-$K431)+$K431*$L431*$S$11*$G431))</f>
        <v>0</v>
      </c>
      <c r="T431" s="99"/>
      <c r="U431" s="99">
        <f t="shared" ref="U431:U432" si="1436">(T431*$E431*$F431*((1-$K431)+$K431*$L431*U$11*$G431))</f>
        <v>0</v>
      </c>
      <c r="V431" s="84"/>
      <c r="W431" s="99">
        <f>(V431*$E431*$F431*((1-$K431)+$K431*$L431*$W$11*$G431))</f>
        <v>0</v>
      </c>
      <c r="X431" s="84"/>
      <c r="Y431" s="99">
        <f>(X431*$E431*$F431*((1-$K431)+$K431*$L431*$Y$11*$G431))</f>
        <v>0</v>
      </c>
      <c r="Z431" s="99"/>
      <c r="AA431" s="99"/>
      <c r="AB431" s="84"/>
      <c r="AC431" s="99">
        <f>(AB431*$E431*$F431*((1-$K431)+$K431*$L431*$AC$11*$G431))</f>
        <v>0</v>
      </c>
      <c r="AD431" s="84"/>
      <c r="AE431" s="84"/>
      <c r="AF431" s="84"/>
      <c r="AG431" s="99">
        <f>(AF431*$E431*$F431*((1-$K431)+$K431*$L431*AG$11*$G431))</f>
        <v>0</v>
      </c>
      <c r="AH431" s="84"/>
      <c r="AI431" s="84"/>
      <c r="AJ431" s="104"/>
      <c r="AK431" s="99">
        <f t="shared" ref="AK431:AK432" si="1437">(AJ431*$E431*$F431*((1-$K431)+$K431*$G431*AK$11*$L431))</f>
        <v>0</v>
      </c>
      <c r="AL431" s="84"/>
      <c r="AM431" s="99">
        <f>(AL431*$E431*$F431*((1-$K431)+$K431*$G431*AM$11*$L431))</f>
        <v>0</v>
      </c>
      <c r="AN431" s="84"/>
      <c r="AO431" s="99">
        <f>(AN431*$E431*$F431*((1-$K431)+$K431*$G431*AO$11*$L431))</f>
        <v>0</v>
      </c>
      <c r="AP431" s="84"/>
      <c r="AQ431" s="99">
        <f t="shared" ref="AQ431" si="1438">(AP431*$E431*$F431*((1-$K431)+$K431*$G431*AQ$11*$M431))</f>
        <v>0</v>
      </c>
      <c r="AR431" s="90"/>
      <c r="AS431" s="99">
        <f>(AR431*$E431*$F431*((1-$K431)+$K431*$M431*$AS$11*G431))</f>
        <v>0</v>
      </c>
      <c r="AT431" s="84"/>
      <c r="AU431" s="99">
        <f>(AT431*$E431*$F431*((1-$K431)+$K431*$G431*AU$11*$M431))</f>
        <v>0</v>
      </c>
      <c r="AV431" s="84"/>
      <c r="AW431" s="84"/>
      <c r="AX431" s="84"/>
      <c r="AY431" s="84"/>
      <c r="AZ431" s="84"/>
      <c r="BA431" s="84"/>
      <c r="BB431" s="84"/>
      <c r="BC431" s="84"/>
      <c r="BD431" s="84"/>
      <c r="BE431" s="84"/>
      <c r="BF431" s="84"/>
      <c r="BG431" s="84"/>
      <c r="BH431" s="84"/>
      <c r="BI431" s="84"/>
      <c r="BJ431" s="84"/>
      <c r="BK431" s="99"/>
      <c r="BL431" s="84"/>
      <c r="BM431" s="84"/>
      <c r="BN431" s="84"/>
      <c r="BO431" s="84"/>
      <c r="BP431" s="84"/>
      <c r="BQ431" s="84"/>
      <c r="BR431" s="84"/>
      <c r="BS431" s="84"/>
      <c r="BT431" s="84"/>
      <c r="BU431" s="84"/>
      <c r="BV431" s="84"/>
      <c r="BW431" s="89"/>
      <c r="BX431" s="84"/>
      <c r="BY431" s="99">
        <f>(BX431*$E431*$F431*((1-$K431)+$K431*$G431*BY$11*$L431))</f>
        <v>0</v>
      </c>
      <c r="BZ431" s="84"/>
      <c r="CA431" s="84"/>
      <c r="CB431" s="84"/>
      <c r="CC431" s="84"/>
      <c r="CD431" s="84"/>
      <c r="CE431" s="84"/>
      <c r="CF431" s="84"/>
      <c r="CG431" s="84"/>
      <c r="CH431" s="84"/>
      <c r="CI431" s="84"/>
      <c r="CJ431" s="84"/>
      <c r="CK431" s="84"/>
      <c r="CL431" s="84"/>
      <c r="CM431" s="84"/>
      <c r="CN431" s="84"/>
      <c r="CO431" s="84"/>
      <c r="CP431" s="84"/>
      <c r="CQ431" s="84"/>
      <c r="CR431" s="84"/>
      <c r="CS431" s="84"/>
      <c r="CT431" s="84"/>
      <c r="CU431" s="84"/>
      <c r="CV431" s="84"/>
      <c r="CW431" s="84"/>
      <c r="CX431" s="90"/>
      <c r="CY431" s="99"/>
      <c r="CZ431" s="84"/>
      <c r="DA431" s="89"/>
      <c r="DB431" s="84"/>
      <c r="DC431" s="84"/>
      <c r="DD431" s="91"/>
      <c r="DE431" s="84"/>
      <c r="DF431" s="84"/>
      <c r="DG431" s="99">
        <f t="shared" ref="DG431:DG432" si="1439">(DF431*$E431*$F431*((1-$K431)+$K431*$G431*DG$11*$M431))</f>
        <v>0</v>
      </c>
      <c r="DH431" s="84"/>
      <c r="DI431" s="84"/>
      <c r="DJ431" s="84"/>
      <c r="DK431" s="99"/>
      <c r="DL431" s="89"/>
      <c r="DM431" s="89"/>
      <c r="DN431" s="85">
        <f t="shared" si="1381"/>
        <v>0</v>
      </c>
      <c r="DO431" s="85">
        <f t="shared" si="1382"/>
        <v>0</v>
      </c>
    </row>
    <row r="432" spans="1:119" s="5" customFormat="1" ht="45" x14ac:dyDescent="0.25">
      <c r="A432" s="73"/>
      <c r="B432" s="78">
        <v>383</v>
      </c>
      <c r="C432" s="189" t="s">
        <v>929</v>
      </c>
      <c r="D432" s="190" t="s">
        <v>930</v>
      </c>
      <c r="E432" s="74">
        <v>25969</v>
      </c>
      <c r="F432" s="152">
        <v>3.24</v>
      </c>
      <c r="G432" s="76">
        <v>1</v>
      </c>
      <c r="H432" s="77"/>
      <c r="I432" s="77"/>
      <c r="J432" s="77"/>
      <c r="K432" s="98">
        <v>4.58E-2</v>
      </c>
      <c r="L432" s="82">
        <v>1.4</v>
      </c>
      <c r="M432" s="82">
        <v>1.68</v>
      </c>
      <c r="N432" s="82">
        <v>2.23</v>
      </c>
      <c r="O432" s="83">
        <v>2.57</v>
      </c>
      <c r="P432" s="84"/>
      <c r="Q432" s="99">
        <f>(P432*$E432*$F432*((1-$K432)+$K432*$L432*$Q$11*$G432))</f>
        <v>0</v>
      </c>
      <c r="R432" s="99"/>
      <c r="S432" s="99">
        <f>(R432*$E432*$F432*((1-$K432)+$K432*$L432*$S$11*$G432))</f>
        <v>0</v>
      </c>
      <c r="T432" s="99"/>
      <c r="U432" s="99">
        <f t="shared" si="1436"/>
        <v>0</v>
      </c>
      <c r="V432" s="84"/>
      <c r="W432" s="99">
        <f>(V432*$E432*$F432*((1-$K432)+$K432*$L432*$W$11*$G432))</f>
        <v>0</v>
      </c>
      <c r="X432" s="84"/>
      <c r="Y432" s="99">
        <f>(X432*$E432*$F432*((1-$K432)+$K432*$L432*$Y$11*$G432))</f>
        <v>0</v>
      </c>
      <c r="Z432" s="99"/>
      <c r="AA432" s="99"/>
      <c r="AB432" s="84"/>
      <c r="AC432" s="99">
        <f>(AB432*$E432*$F432*((1-$K432)+$K432*$L432*$AC$11*$G432))</f>
        <v>0</v>
      </c>
      <c r="AD432" s="84"/>
      <c r="AE432" s="84"/>
      <c r="AF432" s="84"/>
      <c r="AG432" s="99">
        <f t="shared" ref="AG432" si="1440">(AF432*$E432*$F432*((1-$K432)+$K432*$L432*AG$11*$G432))</f>
        <v>0</v>
      </c>
      <c r="AH432" s="84"/>
      <c r="AI432" s="84"/>
      <c r="AJ432" s="104"/>
      <c r="AK432" s="99">
        <f t="shared" si="1437"/>
        <v>0</v>
      </c>
      <c r="AL432" s="84"/>
      <c r="AM432" s="99">
        <f>(AL432*$E432*$F432*((1-$K432)+$K432*$G432*AM$11*$L432))</f>
        <v>0</v>
      </c>
      <c r="AN432" s="84"/>
      <c r="AO432" s="99">
        <f>(AN432*$E432*$F432*((1-$K432)+$K432*$G432*AO$11*$L432))</f>
        <v>0</v>
      </c>
      <c r="AP432" s="84"/>
      <c r="AQ432" s="99">
        <f>(AP432*$E432*$F432*((1-$K432)+$K432*$G432*AQ$11*$M432))</f>
        <v>0</v>
      </c>
      <c r="AR432" s="90"/>
      <c r="AS432" s="99">
        <f>(AR432*$E432*$F432*((1-$K432)+$K432*$M432*$AS$11*G432))</f>
        <v>0</v>
      </c>
      <c r="AT432" s="84"/>
      <c r="AU432" s="99">
        <f t="shared" ref="AU432" si="1441">(AT432*$E432*$F432*((1-$K432)+$K432*$G432*AU$11*$M432))</f>
        <v>0</v>
      </c>
      <c r="AV432" s="84"/>
      <c r="AW432" s="84"/>
      <c r="AX432" s="84"/>
      <c r="AY432" s="84"/>
      <c r="AZ432" s="84"/>
      <c r="BA432" s="84"/>
      <c r="BB432" s="84"/>
      <c r="BC432" s="84"/>
      <c r="BD432" s="84"/>
      <c r="BE432" s="84"/>
      <c r="BF432" s="84"/>
      <c r="BG432" s="84"/>
      <c r="BH432" s="84"/>
      <c r="BI432" s="84"/>
      <c r="BJ432" s="84"/>
      <c r="BK432" s="99"/>
      <c r="BL432" s="84"/>
      <c r="BM432" s="84"/>
      <c r="BN432" s="84"/>
      <c r="BO432" s="84"/>
      <c r="BP432" s="84"/>
      <c r="BQ432" s="84"/>
      <c r="BR432" s="84"/>
      <c r="BS432" s="84"/>
      <c r="BT432" s="84"/>
      <c r="BU432" s="84"/>
      <c r="BV432" s="84"/>
      <c r="BW432" s="89"/>
      <c r="BX432" s="84"/>
      <c r="BY432" s="99"/>
      <c r="BZ432" s="84"/>
      <c r="CA432" s="84"/>
      <c r="CB432" s="84"/>
      <c r="CC432" s="84"/>
      <c r="CD432" s="84"/>
      <c r="CE432" s="84"/>
      <c r="CF432" s="84"/>
      <c r="CG432" s="84"/>
      <c r="CH432" s="84"/>
      <c r="CI432" s="84"/>
      <c r="CJ432" s="84"/>
      <c r="CK432" s="84"/>
      <c r="CL432" s="84"/>
      <c r="CM432" s="84"/>
      <c r="CN432" s="84"/>
      <c r="CO432" s="84"/>
      <c r="CP432" s="84"/>
      <c r="CQ432" s="84"/>
      <c r="CR432" s="84"/>
      <c r="CS432" s="84"/>
      <c r="CT432" s="84"/>
      <c r="CU432" s="84"/>
      <c r="CV432" s="84"/>
      <c r="CW432" s="84"/>
      <c r="CX432" s="90"/>
      <c r="CY432" s="99"/>
      <c r="CZ432" s="84"/>
      <c r="DA432" s="89"/>
      <c r="DB432" s="84"/>
      <c r="DC432" s="84"/>
      <c r="DD432" s="91"/>
      <c r="DE432" s="84"/>
      <c r="DF432" s="84"/>
      <c r="DG432" s="99">
        <f t="shared" si="1439"/>
        <v>0</v>
      </c>
      <c r="DH432" s="84"/>
      <c r="DI432" s="84"/>
      <c r="DJ432" s="84"/>
      <c r="DK432" s="99"/>
      <c r="DL432" s="89"/>
      <c r="DM432" s="89"/>
      <c r="DN432" s="85">
        <f t="shared" si="1381"/>
        <v>0</v>
      </c>
      <c r="DO432" s="85">
        <f t="shared" si="1382"/>
        <v>0</v>
      </c>
    </row>
    <row r="433" spans="1:119" s="5" customFormat="1" ht="45" x14ac:dyDescent="0.25">
      <c r="A433" s="73"/>
      <c r="B433" s="78">
        <v>384</v>
      </c>
      <c r="C433" s="189" t="s">
        <v>931</v>
      </c>
      <c r="D433" s="190" t="s">
        <v>932</v>
      </c>
      <c r="E433" s="74">
        <v>25969</v>
      </c>
      <c r="F433" s="152">
        <v>3.17</v>
      </c>
      <c r="G433" s="76">
        <v>1</v>
      </c>
      <c r="H433" s="77"/>
      <c r="I433" s="77"/>
      <c r="J433" s="77"/>
      <c r="K433" s="98">
        <v>0.34499999999999997</v>
      </c>
      <c r="L433" s="82">
        <v>1.4</v>
      </c>
      <c r="M433" s="82">
        <v>1.68</v>
      </c>
      <c r="N433" s="82">
        <v>2.23</v>
      </c>
      <c r="O433" s="83">
        <v>2.57</v>
      </c>
      <c r="P433" s="84"/>
      <c r="Q433" s="99">
        <f t="shared" ref="Q433:Q453" si="1442">(P433*$E433*$F433*((1-$K433)+$K433*$L433*G433))</f>
        <v>0</v>
      </c>
      <c r="R433" s="99"/>
      <c r="S433" s="99"/>
      <c r="T433" s="99"/>
      <c r="U433" s="99"/>
      <c r="V433" s="84"/>
      <c r="W433" s="99">
        <f t="shared" ref="W433:W453" si="1443">(V433*$E433*$F433*((1-$K433)+$K433*$L433*$G433))</f>
        <v>0</v>
      </c>
      <c r="X433" s="84"/>
      <c r="Y433" s="99">
        <f t="shared" ref="Y433:Y453" si="1444">(X433*$E433*$F433*((1-$K433)+$K433*$L433*$G433))</f>
        <v>0</v>
      </c>
      <c r="Z433" s="99"/>
      <c r="AA433" s="99"/>
      <c r="AB433" s="84"/>
      <c r="AC433" s="99">
        <f t="shared" ref="AC433:AC453" si="1445">(AB433*$E433*$F433*((1-$K433)+$K433*$L433*$G433))</f>
        <v>0</v>
      </c>
      <c r="AD433" s="84"/>
      <c r="AE433" s="84"/>
      <c r="AF433" s="84"/>
      <c r="AG433" s="99">
        <f t="shared" ref="AG433:AG439" si="1446">(AF433*$E433*$F433*((1-$K433)+$K433*$L433*$G433))</f>
        <v>0</v>
      </c>
      <c r="AH433" s="84"/>
      <c r="AI433" s="84"/>
      <c r="AJ433" s="104"/>
      <c r="AK433" s="99">
        <f t="shared" ref="AK433:AK453" si="1447">(AJ433*$E433*$F433*((1-$K433)+$K433*$L433*$G433))</f>
        <v>0</v>
      </c>
      <c r="AL433" s="84"/>
      <c r="AM433" s="99">
        <f t="shared" ref="AM433:AM453" si="1448">(AL433*$E433*$F433*((1-$K433)+$K433*$L433*$G433))</f>
        <v>0</v>
      </c>
      <c r="AN433" s="84"/>
      <c r="AO433" s="99">
        <f t="shared" ref="AO433:AO453" si="1449">(AN433*$E433*$F433*((1-$K433)+$K433*$L433*$G433))</f>
        <v>0</v>
      </c>
      <c r="AP433" s="84"/>
      <c r="AQ433" s="99">
        <f>(AP433*$E433*$F433*((1-$K433)+$K433*$M433*$G433))</f>
        <v>0</v>
      </c>
      <c r="AR433" s="90"/>
      <c r="AS433" s="99">
        <f>(AR433*$E433*$F433*((1-$K433)+$K433*$M433*$G433))</f>
        <v>0</v>
      </c>
      <c r="AT433" s="84"/>
      <c r="AU433" s="99">
        <f>(AT433*$E433*$F433*((1-$K433)+$K433*$M433*$G433))</f>
        <v>0</v>
      </c>
      <c r="AV433" s="84"/>
      <c r="AW433" s="84"/>
      <c r="AX433" s="84"/>
      <c r="AY433" s="84"/>
      <c r="AZ433" s="84"/>
      <c r="BA433" s="84"/>
      <c r="BB433" s="84"/>
      <c r="BC433" s="84"/>
      <c r="BD433" s="84"/>
      <c r="BE433" s="84"/>
      <c r="BF433" s="84"/>
      <c r="BG433" s="84"/>
      <c r="BH433" s="84"/>
      <c r="BI433" s="84"/>
      <c r="BJ433" s="84"/>
      <c r="BK433" s="99"/>
      <c r="BL433" s="84"/>
      <c r="BM433" s="84"/>
      <c r="BN433" s="84"/>
      <c r="BO433" s="84"/>
      <c r="BP433" s="84"/>
      <c r="BQ433" s="84"/>
      <c r="BR433" s="84"/>
      <c r="BS433" s="84"/>
      <c r="BT433" s="84"/>
      <c r="BU433" s="84"/>
      <c r="BV433" s="84"/>
      <c r="BW433" s="89"/>
      <c r="BX433" s="84"/>
      <c r="BY433" s="99"/>
      <c r="BZ433" s="84"/>
      <c r="CA433" s="84"/>
      <c r="CB433" s="84"/>
      <c r="CC433" s="84"/>
      <c r="CD433" s="84"/>
      <c r="CE433" s="84"/>
      <c r="CF433" s="84"/>
      <c r="CG433" s="84"/>
      <c r="CH433" s="84"/>
      <c r="CI433" s="84"/>
      <c r="CJ433" s="84"/>
      <c r="CK433" s="84"/>
      <c r="CL433" s="84"/>
      <c r="CM433" s="84"/>
      <c r="CN433" s="84"/>
      <c r="CO433" s="84"/>
      <c r="CP433" s="84"/>
      <c r="CQ433" s="84"/>
      <c r="CR433" s="84"/>
      <c r="CS433" s="84"/>
      <c r="CT433" s="84"/>
      <c r="CU433" s="84"/>
      <c r="CV433" s="84"/>
      <c r="CW433" s="84"/>
      <c r="CX433" s="90"/>
      <c r="CY433" s="99"/>
      <c r="CZ433" s="84"/>
      <c r="DA433" s="89">
        <f t="shared" ref="DA433:DA453" si="1450">(CZ433*$E433*$F433*$G433*$M433)</f>
        <v>0</v>
      </c>
      <c r="DB433" s="84"/>
      <c r="DC433" s="84"/>
      <c r="DD433" s="91"/>
      <c r="DE433" s="84"/>
      <c r="DF433" s="84"/>
      <c r="DG433" s="84"/>
      <c r="DH433" s="84"/>
      <c r="DI433" s="84"/>
      <c r="DJ433" s="84"/>
      <c r="DK433" s="99"/>
      <c r="DL433" s="89"/>
      <c r="DM433" s="89"/>
      <c r="DN433" s="85">
        <f t="shared" si="1381"/>
        <v>0</v>
      </c>
      <c r="DO433" s="85">
        <f t="shared" si="1382"/>
        <v>0</v>
      </c>
    </row>
    <row r="434" spans="1:119" s="5" customFormat="1" ht="45" x14ac:dyDescent="0.25">
      <c r="A434" s="73"/>
      <c r="B434" s="78">
        <v>385</v>
      </c>
      <c r="C434" s="79" t="s">
        <v>933</v>
      </c>
      <c r="D434" s="154" t="s">
        <v>934</v>
      </c>
      <c r="E434" s="74">
        <v>25969</v>
      </c>
      <c r="F434" s="152">
        <v>0.25</v>
      </c>
      <c r="G434" s="76">
        <v>1</v>
      </c>
      <c r="H434" s="77"/>
      <c r="I434" s="77"/>
      <c r="J434" s="77"/>
      <c r="K434" s="98">
        <v>0.73209999999999997</v>
      </c>
      <c r="L434" s="82">
        <v>1.4</v>
      </c>
      <c r="M434" s="82">
        <v>1.68</v>
      </c>
      <c r="N434" s="82">
        <v>2.23</v>
      </c>
      <c r="O434" s="83">
        <v>2.57</v>
      </c>
      <c r="P434" s="84"/>
      <c r="Q434" s="99">
        <f t="shared" si="1442"/>
        <v>0</v>
      </c>
      <c r="R434" s="99"/>
      <c r="S434" s="99"/>
      <c r="T434" s="84">
        <v>38</v>
      </c>
      <c r="U434" s="99">
        <f>(T434*$E434*$F434*((1-$K434)+$K434*$L434*$G434))</f>
        <v>318950.73862000002</v>
      </c>
      <c r="V434" s="84"/>
      <c r="W434" s="99">
        <f t="shared" si="1443"/>
        <v>0</v>
      </c>
      <c r="X434" s="84"/>
      <c r="Y434" s="99">
        <f t="shared" si="1444"/>
        <v>0</v>
      </c>
      <c r="Z434" s="99"/>
      <c r="AA434" s="99"/>
      <c r="AB434" s="99"/>
      <c r="AC434" s="99">
        <f t="shared" si="1445"/>
        <v>0</v>
      </c>
      <c r="AD434" s="84"/>
      <c r="AE434" s="84"/>
      <c r="AF434" s="84"/>
      <c r="AG434" s="99">
        <f t="shared" si="1446"/>
        <v>0</v>
      </c>
      <c r="AH434" s="84"/>
      <c r="AI434" s="84"/>
      <c r="AJ434" s="104"/>
      <c r="AK434" s="99">
        <f t="shared" si="1447"/>
        <v>0</v>
      </c>
      <c r="AL434" s="84"/>
      <c r="AM434" s="99">
        <f t="shared" si="1448"/>
        <v>0</v>
      </c>
      <c r="AN434" s="84"/>
      <c r="AO434" s="99">
        <f t="shared" si="1449"/>
        <v>0</v>
      </c>
      <c r="AP434" s="84"/>
      <c r="AQ434" s="99">
        <f t="shared" ref="AQ434:AQ453" si="1451">(AP434*$E434*$F434*((1-$K434)+$K434*$M434*$G434))</f>
        <v>0</v>
      </c>
      <c r="AR434" s="90"/>
      <c r="AS434" s="99">
        <f t="shared" ref="AS434:AS453" si="1452">(AR434*$E434*$F434*((1-$K434)+$K434*$M434*$G434))</f>
        <v>0</v>
      </c>
      <c r="AT434" s="84"/>
      <c r="AU434" s="99">
        <f t="shared" ref="AU434:AU453" si="1453">(AT434*$E434*$F434*((1-$K434)+$K434*$M434*$G434))</f>
        <v>0</v>
      </c>
      <c r="AV434" s="84"/>
      <c r="AW434" s="84"/>
      <c r="AX434" s="84"/>
      <c r="AY434" s="84"/>
      <c r="AZ434" s="84"/>
      <c r="BA434" s="84"/>
      <c r="BB434" s="84"/>
      <c r="BC434" s="84"/>
      <c r="BD434" s="84"/>
      <c r="BE434" s="84"/>
      <c r="BF434" s="84"/>
      <c r="BG434" s="84"/>
      <c r="BH434" s="84"/>
      <c r="BI434" s="84"/>
      <c r="BJ434" s="84"/>
      <c r="BK434" s="99"/>
      <c r="BL434" s="84"/>
      <c r="BM434" s="84"/>
      <c r="BN434" s="84"/>
      <c r="BO434" s="84"/>
      <c r="BP434" s="84"/>
      <c r="BQ434" s="84"/>
      <c r="BR434" s="84"/>
      <c r="BS434" s="84"/>
      <c r="BT434" s="84"/>
      <c r="BU434" s="84"/>
      <c r="BV434" s="84"/>
      <c r="BW434" s="89"/>
      <c r="BX434" s="84"/>
      <c r="BY434" s="99">
        <f>(BX434*$E434*$F434*((1-$K434)+$K434*$G434*$L434))</f>
        <v>0</v>
      </c>
      <c r="BZ434" s="84"/>
      <c r="CA434" s="84"/>
      <c r="CB434" s="84"/>
      <c r="CC434" s="84"/>
      <c r="CD434" s="84"/>
      <c r="CE434" s="84"/>
      <c r="CF434" s="84"/>
      <c r="CG434" s="84"/>
      <c r="CH434" s="84"/>
      <c r="CI434" s="84"/>
      <c r="CJ434" s="84"/>
      <c r="CK434" s="84"/>
      <c r="CL434" s="84"/>
      <c r="CM434" s="84"/>
      <c r="CN434" s="84"/>
      <c r="CO434" s="99">
        <f>(CN434*$E434*$F434*((1-$K434)+$K434*$G434*$L434))</f>
        <v>0</v>
      </c>
      <c r="CP434" s="84"/>
      <c r="CQ434" s="84"/>
      <c r="CR434" s="84"/>
      <c r="CS434" s="84"/>
      <c r="CT434" s="84"/>
      <c r="CU434" s="84"/>
      <c r="CV434" s="84"/>
      <c r="CW434" s="99">
        <f>(CV434*$E434*$F434*((1-$K434)+$K434*$G434*$M434))</f>
        <v>0</v>
      </c>
      <c r="CX434" s="90"/>
      <c r="CY434" s="99">
        <f>(CX434*$E434*$F434*((1-$K434)+$K434*$M434*$G434))</f>
        <v>0</v>
      </c>
      <c r="CZ434" s="84"/>
      <c r="DA434" s="89">
        <f t="shared" si="1450"/>
        <v>0</v>
      </c>
      <c r="DB434" s="84"/>
      <c r="DC434" s="84"/>
      <c r="DD434" s="91"/>
      <c r="DE434" s="84"/>
      <c r="DF434" s="84"/>
      <c r="DG434" s="84"/>
      <c r="DH434" s="84"/>
      <c r="DI434" s="84"/>
      <c r="DJ434" s="84"/>
      <c r="DK434" s="99">
        <f>(DJ434*$E434*$F434*((1-$K434)+$K434*$G434*$O434))</f>
        <v>0</v>
      </c>
      <c r="DL434" s="89"/>
      <c r="DM434" s="89"/>
      <c r="DN434" s="85">
        <f t="shared" si="1381"/>
        <v>38</v>
      </c>
      <c r="DO434" s="85">
        <f t="shared" si="1382"/>
        <v>318950.73862000002</v>
      </c>
    </row>
    <row r="435" spans="1:119" s="5" customFormat="1" ht="45" x14ac:dyDescent="0.25">
      <c r="A435" s="73"/>
      <c r="B435" s="78">
        <v>386</v>
      </c>
      <c r="C435" s="79" t="s">
        <v>935</v>
      </c>
      <c r="D435" s="154" t="s">
        <v>936</v>
      </c>
      <c r="E435" s="74">
        <v>25969</v>
      </c>
      <c r="F435" s="152">
        <v>0.33</v>
      </c>
      <c r="G435" s="76">
        <v>1</v>
      </c>
      <c r="H435" s="77"/>
      <c r="I435" s="77"/>
      <c r="J435" s="77"/>
      <c r="K435" s="98">
        <v>0.55979999999999996</v>
      </c>
      <c r="L435" s="82">
        <v>1.4</v>
      </c>
      <c r="M435" s="82">
        <v>1.68</v>
      </c>
      <c r="N435" s="82">
        <v>2.23</v>
      </c>
      <c r="O435" s="83">
        <v>2.57</v>
      </c>
      <c r="P435" s="84"/>
      <c r="Q435" s="99">
        <f t="shared" si="1442"/>
        <v>0</v>
      </c>
      <c r="R435" s="99"/>
      <c r="S435" s="99"/>
      <c r="T435" s="84">
        <v>120</v>
      </c>
      <c r="U435" s="99">
        <f>(T435*$E435*$F435*((1-$K435)+$K435*$L435*$G435))</f>
        <v>1258645.5478079999</v>
      </c>
      <c r="V435" s="84"/>
      <c r="W435" s="99">
        <f t="shared" si="1443"/>
        <v>0</v>
      </c>
      <c r="X435" s="84"/>
      <c r="Y435" s="99">
        <f t="shared" si="1444"/>
        <v>0</v>
      </c>
      <c r="Z435" s="99"/>
      <c r="AA435" s="99"/>
      <c r="AB435" s="99"/>
      <c r="AC435" s="99">
        <f t="shared" si="1445"/>
        <v>0</v>
      </c>
      <c r="AD435" s="84"/>
      <c r="AE435" s="84"/>
      <c r="AF435" s="84"/>
      <c r="AG435" s="99">
        <f t="shared" si="1446"/>
        <v>0</v>
      </c>
      <c r="AH435" s="84"/>
      <c r="AI435" s="84"/>
      <c r="AJ435" s="104">
        <v>160</v>
      </c>
      <c r="AK435" s="99">
        <f t="shared" si="1447"/>
        <v>1678194.0637439997</v>
      </c>
      <c r="AL435" s="84"/>
      <c r="AM435" s="99">
        <f t="shared" si="1448"/>
        <v>0</v>
      </c>
      <c r="AN435" s="84"/>
      <c r="AO435" s="99">
        <f>(AN435*$E435*$F435*((1-$K435)+$K435*$L435*$G435))</f>
        <v>0</v>
      </c>
      <c r="AP435" s="84"/>
      <c r="AQ435" s="99">
        <f t="shared" si="1451"/>
        <v>0</v>
      </c>
      <c r="AR435" s="90"/>
      <c r="AS435" s="99">
        <f t="shared" si="1452"/>
        <v>0</v>
      </c>
      <c r="AT435" s="84"/>
      <c r="AU435" s="99">
        <f t="shared" si="1453"/>
        <v>0</v>
      </c>
      <c r="AV435" s="84"/>
      <c r="AW435" s="84"/>
      <c r="AX435" s="84"/>
      <c r="AY435" s="84"/>
      <c r="AZ435" s="84"/>
      <c r="BA435" s="84"/>
      <c r="BB435" s="84"/>
      <c r="BC435" s="84"/>
      <c r="BD435" s="84"/>
      <c r="BE435" s="84"/>
      <c r="BF435" s="84"/>
      <c r="BG435" s="84"/>
      <c r="BH435" s="84"/>
      <c r="BI435" s="84"/>
      <c r="BJ435" s="84"/>
      <c r="BK435" s="99"/>
      <c r="BL435" s="84"/>
      <c r="BM435" s="84"/>
      <c r="BN435" s="84"/>
      <c r="BO435" s="84"/>
      <c r="BP435" s="84"/>
      <c r="BQ435" s="84"/>
      <c r="BR435" s="84"/>
      <c r="BS435" s="84"/>
      <c r="BT435" s="84"/>
      <c r="BU435" s="84"/>
      <c r="BV435" s="84"/>
      <c r="BW435" s="89"/>
      <c r="BX435" s="84">
        <v>90</v>
      </c>
      <c r="BY435" s="99">
        <f>(BX435*$E435*$F435*((1-$K435)+$K435*$G435*$L435))</f>
        <v>943984.16085600003</v>
      </c>
      <c r="BZ435" s="84">
        <v>18</v>
      </c>
      <c r="CA435" s="99">
        <f>(BZ435*$E435*$F435*((1-$K435)+$K435*$G435*$L435))</f>
        <v>188796.83217119999</v>
      </c>
      <c r="CB435" s="84"/>
      <c r="CC435" s="84"/>
      <c r="CD435" s="84"/>
      <c r="CE435" s="84"/>
      <c r="CF435" s="84"/>
      <c r="CG435" s="84"/>
      <c r="CH435" s="84"/>
      <c r="CI435" s="84"/>
      <c r="CJ435" s="84"/>
      <c r="CK435" s="84"/>
      <c r="CL435" s="84"/>
      <c r="CM435" s="84"/>
      <c r="CN435" s="84"/>
      <c r="CO435" s="99">
        <f>(CN435*$E435*$F435*((1-$K435)+$K435*$G435*$L435))</f>
        <v>0</v>
      </c>
      <c r="CP435" s="84"/>
      <c r="CQ435" s="84"/>
      <c r="CR435" s="84"/>
      <c r="CS435" s="84"/>
      <c r="CT435" s="84"/>
      <c r="CU435" s="84"/>
      <c r="CV435" s="84"/>
      <c r="CW435" s="99">
        <f>(CV435*$E435*$F435*((1-$K435)+$K435*$G435*$M435))</f>
        <v>0</v>
      </c>
      <c r="CX435" s="90"/>
      <c r="CY435" s="99">
        <f>(CX435*$E435*$F435*((1-$K435)+$K435*$M435*$G435))</f>
        <v>0</v>
      </c>
      <c r="CZ435" s="84"/>
      <c r="DA435" s="89">
        <f t="shared" si="1450"/>
        <v>0</v>
      </c>
      <c r="DB435" s="84"/>
      <c r="DC435" s="84"/>
      <c r="DD435" s="91"/>
      <c r="DE435" s="84"/>
      <c r="DF435" s="84"/>
      <c r="DG435" s="84"/>
      <c r="DH435" s="84"/>
      <c r="DI435" s="84"/>
      <c r="DJ435" s="84"/>
      <c r="DK435" s="99">
        <f>(DJ435*$E435*$F435*((1-$K435)+$K435*$G435*$O435))</f>
        <v>0</v>
      </c>
      <c r="DL435" s="89"/>
      <c r="DM435" s="89"/>
      <c r="DN435" s="85">
        <f t="shared" si="1381"/>
        <v>388</v>
      </c>
      <c r="DO435" s="85">
        <f t="shared" si="1382"/>
        <v>4069620.6045791996</v>
      </c>
    </row>
    <row r="436" spans="1:119" s="5" customFormat="1" ht="45" x14ac:dyDescent="0.25">
      <c r="A436" s="73"/>
      <c r="B436" s="78">
        <v>387</v>
      </c>
      <c r="C436" s="79" t="s">
        <v>937</v>
      </c>
      <c r="D436" s="154" t="s">
        <v>938</v>
      </c>
      <c r="E436" s="74">
        <v>25969</v>
      </c>
      <c r="F436" s="152">
        <v>0.4</v>
      </c>
      <c r="G436" s="76">
        <v>1</v>
      </c>
      <c r="H436" s="77"/>
      <c r="I436" s="77"/>
      <c r="J436" s="77"/>
      <c r="K436" s="98">
        <v>0.46889999999999998</v>
      </c>
      <c r="L436" s="82">
        <v>1.4</v>
      </c>
      <c r="M436" s="82">
        <v>1.68</v>
      </c>
      <c r="N436" s="82">
        <v>2.23</v>
      </c>
      <c r="O436" s="83">
        <v>2.57</v>
      </c>
      <c r="P436" s="84"/>
      <c r="Q436" s="99">
        <f t="shared" si="1442"/>
        <v>0</v>
      </c>
      <c r="R436" s="99"/>
      <c r="S436" s="99"/>
      <c r="T436" s="84">
        <v>6</v>
      </c>
      <c r="U436" s="99">
        <f>(T436*$E436*$F436*((1-$K436)+$K436*$L436*$G436))</f>
        <v>74015.389536000002</v>
      </c>
      <c r="V436" s="84"/>
      <c r="W436" s="99">
        <f t="shared" si="1443"/>
        <v>0</v>
      </c>
      <c r="X436" s="84"/>
      <c r="Y436" s="99">
        <f t="shared" si="1444"/>
        <v>0</v>
      </c>
      <c r="Z436" s="99"/>
      <c r="AA436" s="99"/>
      <c r="AB436" s="99"/>
      <c r="AC436" s="99">
        <f t="shared" si="1445"/>
        <v>0</v>
      </c>
      <c r="AD436" s="84"/>
      <c r="AE436" s="84"/>
      <c r="AF436" s="84">
        <v>20</v>
      </c>
      <c r="AG436" s="99">
        <f>(AF436*$E436*$F436*((1-$K436)+$K436*$L436*$G436))</f>
        <v>246717.96511999998</v>
      </c>
      <c r="AH436" s="84"/>
      <c r="AI436" s="84"/>
      <c r="AJ436" s="104"/>
      <c r="AK436" s="99">
        <f t="shared" si="1447"/>
        <v>0</v>
      </c>
      <c r="AL436" s="84"/>
      <c r="AM436" s="99">
        <f t="shared" si="1448"/>
        <v>0</v>
      </c>
      <c r="AN436" s="84"/>
      <c r="AO436" s="99">
        <f t="shared" si="1449"/>
        <v>0</v>
      </c>
      <c r="AP436" s="84"/>
      <c r="AQ436" s="99">
        <f t="shared" si="1451"/>
        <v>0</v>
      </c>
      <c r="AR436" s="90"/>
      <c r="AS436" s="99">
        <f t="shared" si="1452"/>
        <v>0</v>
      </c>
      <c r="AT436" s="84"/>
      <c r="AU436" s="99">
        <f t="shared" si="1453"/>
        <v>0</v>
      </c>
      <c r="AV436" s="84"/>
      <c r="AW436" s="84"/>
      <c r="AX436" s="84"/>
      <c r="AY436" s="84"/>
      <c r="AZ436" s="84"/>
      <c r="BA436" s="84"/>
      <c r="BB436" s="84"/>
      <c r="BC436" s="84"/>
      <c r="BD436" s="84"/>
      <c r="BE436" s="84"/>
      <c r="BF436" s="84"/>
      <c r="BG436" s="84"/>
      <c r="BH436" s="84"/>
      <c r="BI436" s="84"/>
      <c r="BJ436" s="84"/>
      <c r="BK436" s="99"/>
      <c r="BL436" s="84"/>
      <c r="BM436" s="84"/>
      <c r="BN436" s="84"/>
      <c r="BO436" s="84"/>
      <c r="BP436" s="84"/>
      <c r="BQ436" s="84"/>
      <c r="BR436" s="84"/>
      <c r="BS436" s="84"/>
      <c r="BT436" s="84"/>
      <c r="BU436" s="84"/>
      <c r="BV436" s="84"/>
      <c r="BW436" s="89"/>
      <c r="BX436" s="84"/>
      <c r="BY436" s="99">
        <f>(BX436*$E436*$F436*((1-$K436)+$K436*$G436*$L436))</f>
        <v>0</v>
      </c>
      <c r="BZ436" s="84"/>
      <c r="CA436" s="84"/>
      <c r="CB436" s="84"/>
      <c r="CC436" s="84"/>
      <c r="CD436" s="84"/>
      <c r="CE436" s="84"/>
      <c r="CF436" s="84"/>
      <c r="CG436" s="84"/>
      <c r="CH436" s="84"/>
      <c r="CI436" s="84"/>
      <c r="CJ436" s="84"/>
      <c r="CK436" s="84"/>
      <c r="CL436" s="84"/>
      <c r="CM436" s="84"/>
      <c r="CN436" s="84"/>
      <c r="CO436" s="99">
        <f>(CN436*$E436*$F436*((1-$K436)+$K436*$G436*$L436))</f>
        <v>0</v>
      </c>
      <c r="CP436" s="84"/>
      <c r="CQ436" s="84"/>
      <c r="CR436" s="84"/>
      <c r="CS436" s="84"/>
      <c r="CT436" s="84"/>
      <c r="CU436" s="84"/>
      <c r="CV436" s="84"/>
      <c r="CW436" s="99">
        <f t="shared" ref="CW436" si="1454">(CV436*$E436*$F436*((1-$K436)+$K436*$G436*$M436))</f>
        <v>0</v>
      </c>
      <c r="CX436" s="90"/>
      <c r="CY436" s="99">
        <f>(CX436*$E436*$F436*((1-$K436)+$K436*$M436*$G436))</f>
        <v>0</v>
      </c>
      <c r="CZ436" s="84"/>
      <c r="DA436" s="89">
        <f t="shared" si="1450"/>
        <v>0</v>
      </c>
      <c r="DB436" s="84"/>
      <c r="DC436" s="84"/>
      <c r="DD436" s="91"/>
      <c r="DE436" s="84"/>
      <c r="DF436" s="84"/>
      <c r="DG436" s="84"/>
      <c r="DH436" s="84"/>
      <c r="DI436" s="84"/>
      <c r="DJ436" s="84"/>
      <c r="DK436" s="99">
        <f>(DJ436*$E436*$F436*((1-$K436)+$K436*$G436*$O436))</f>
        <v>0</v>
      </c>
      <c r="DL436" s="89"/>
      <c r="DM436" s="89"/>
      <c r="DN436" s="85">
        <f t="shared" si="1381"/>
        <v>26</v>
      </c>
      <c r="DO436" s="85">
        <f t="shared" si="1382"/>
        <v>320733.35465599998</v>
      </c>
    </row>
    <row r="437" spans="1:119" s="5" customFormat="1" ht="45" x14ac:dyDescent="0.25">
      <c r="A437" s="73"/>
      <c r="B437" s="78">
        <v>388</v>
      </c>
      <c r="C437" s="188" t="s">
        <v>939</v>
      </c>
      <c r="D437" s="192" t="s">
        <v>940</v>
      </c>
      <c r="E437" s="74">
        <v>25969</v>
      </c>
      <c r="F437" s="195">
        <v>0.52</v>
      </c>
      <c r="G437" s="76">
        <v>1</v>
      </c>
      <c r="H437" s="77"/>
      <c r="I437" s="77"/>
      <c r="J437" s="77"/>
      <c r="K437" s="98">
        <v>0.35899999999999999</v>
      </c>
      <c r="L437" s="82">
        <v>1.4</v>
      </c>
      <c r="M437" s="82">
        <v>1.68</v>
      </c>
      <c r="N437" s="82">
        <v>2.23</v>
      </c>
      <c r="O437" s="83">
        <v>2.57</v>
      </c>
      <c r="P437" s="84"/>
      <c r="Q437" s="99">
        <f t="shared" si="1442"/>
        <v>0</v>
      </c>
      <c r="R437" s="99"/>
      <c r="S437" s="99"/>
      <c r="T437" s="99"/>
      <c r="U437" s="99">
        <f t="shared" ref="U437:U453" si="1455">(T437*$E437*$F437*((1-$K437)+$K437*$L437*$G437))</f>
        <v>0</v>
      </c>
      <c r="V437" s="84"/>
      <c r="W437" s="99">
        <f t="shared" si="1443"/>
        <v>0</v>
      </c>
      <c r="X437" s="84"/>
      <c r="Y437" s="99">
        <f t="shared" si="1444"/>
        <v>0</v>
      </c>
      <c r="Z437" s="99"/>
      <c r="AA437" s="99"/>
      <c r="AB437" s="84"/>
      <c r="AC437" s="99">
        <f t="shared" si="1445"/>
        <v>0</v>
      </c>
      <c r="AD437" s="84"/>
      <c r="AE437" s="84"/>
      <c r="AF437" s="84"/>
      <c r="AG437" s="99">
        <f t="shared" si="1446"/>
        <v>0</v>
      </c>
      <c r="AH437" s="84"/>
      <c r="AI437" s="84"/>
      <c r="AJ437" s="104"/>
      <c r="AK437" s="99">
        <f t="shared" si="1447"/>
        <v>0</v>
      </c>
      <c r="AL437" s="84"/>
      <c r="AM437" s="99">
        <f t="shared" si="1448"/>
        <v>0</v>
      </c>
      <c r="AN437" s="84"/>
      <c r="AO437" s="99">
        <f t="shared" si="1449"/>
        <v>0</v>
      </c>
      <c r="AP437" s="84"/>
      <c r="AQ437" s="99">
        <f t="shared" si="1451"/>
        <v>0</v>
      </c>
      <c r="AR437" s="90"/>
      <c r="AS437" s="99">
        <f t="shared" si="1452"/>
        <v>0</v>
      </c>
      <c r="AT437" s="84"/>
      <c r="AU437" s="99">
        <f t="shared" si="1453"/>
        <v>0</v>
      </c>
      <c r="AV437" s="84"/>
      <c r="AW437" s="84"/>
      <c r="AX437" s="84"/>
      <c r="AY437" s="84"/>
      <c r="AZ437" s="84"/>
      <c r="BA437" s="84"/>
      <c r="BB437" s="84"/>
      <c r="BC437" s="84"/>
      <c r="BD437" s="84"/>
      <c r="BE437" s="84"/>
      <c r="BF437" s="84"/>
      <c r="BG437" s="84"/>
      <c r="BH437" s="84"/>
      <c r="BI437" s="84"/>
      <c r="BJ437" s="84"/>
      <c r="BK437" s="99"/>
      <c r="BL437" s="84"/>
      <c r="BM437" s="84"/>
      <c r="BN437" s="84"/>
      <c r="BO437" s="84"/>
      <c r="BP437" s="84"/>
      <c r="BQ437" s="84"/>
      <c r="BR437" s="84"/>
      <c r="BS437" s="84"/>
      <c r="BT437" s="84"/>
      <c r="BU437" s="84"/>
      <c r="BV437" s="84"/>
      <c r="BW437" s="89"/>
      <c r="BX437" s="84"/>
      <c r="BY437" s="99"/>
      <c r="BZ437" s="84"/>
      <c r="CA437" s="84"/>
      <c r="CB437" s="84"/>
      <c r="CC437" s="84"/>
      <c r="CD437" s="84"/>
      <c r="CE437" s="84"/>
      <c r="CF437" s="84"/>
      <c r="CG437" s="84"/>
      <c r="CH437" s="84"/>
      <c r="CI437" s="84"/>
      <c r="CJ437" s="84"/>
      <c r="CK437" s="84"/>
      <c r="CL437" s="84"/>
      <c r="CM437" s="84"/>
      <c r="CN437" s="84"/>
      <c r="CO437" s="99">
        <f>(CN437*$E437*$F437*((1-$K437)+$K437*$G437*$L437))</f>
        <v>0</v>
      </c>
      <c r="CP437" s="84"/>
      <c r="CQ437" s="84"/>
      <c r="CR437" s="84"/>
      <c r="CS437" s="84"/>
      <c r="CT437" s="84"/>
      <c r="CU437" s="84"/>
      <c r="CV437" s="84"/>
      <c r="CW437" s="99"/>
      <c r="CX437" s="90"/>
      <c r="CY437" s="99">
        <f t="shared" ref="CY437:CY453" si="1456">(CX437*$E437*$F437*((1-$K437)+$K437*$M437*$G437))</f>
        <v>0</v>
      </c>
      <c r="CZ437" s="84"/>
      <c r="DA437" s="89">
        <f t="shared" si="1450"/>
        <v>0</v>
      </c>
      <c r="DB437" s="84"/>
      <c r="DC437" s="84"/>
      <c r="DD437" s="91"/>
      <c r="DE437" s="84"/>
      <c r="DF437" s="84"/>
      <c r="DG437" s="84"/>
      <c r="DH437" s="84"/>
      <c r="DI437" s="84"/>
      <c r="DJ437" s="84"/>
      <c r="DK437" s="99"/>
      <c r="DL437" s="89"/>
      <c r="DM437" s="89"/>
      <c r="DN437" s="85">
        <f t="shared" si="1381"/>
        <v>0</v>
      </c>
      <c r="DO437" s="85">
        <f t="shared" si="1382"/>
        <v>0</v>
      </c>
    </row>
    <row r="438" spans="1:119" s="5" customFormat="1" ht="45" x14ac:dyDescent="0.25">
      <c r="A438" s="73"/>
      <c r="B438" s="78">
        <v>389</v>
      </c>
      <c r="C438" s="188" t="s">
        <v>941</v>
      </c>
      <c r="D438" s="192" t="s">
        <v>942</v>
      </c>
      <c r="E438" s="74">
        <v>25969</v>
      </c>
      <c r="F438" s="195">
        <v>0.65</v>
      </c>
      <c r="G438" s="76">
        <v>1</v>
      </c>
      <c r="H438" s="77"/>
      <c r="I438" s="77"/>
      <c r="J438" s="77"/>
      <c r="K438" s="98">
        <v>0.28649999999999998</v>
      </c>
      <c r="L438" s="82">
        <v>1.4</v>
      </c>
      <c r="M438" s="82">
        <v>1.68</v>
      </c>
      <c r="N438" s="82">
        <v>2.23</v>
      </c>
      <c r="O438" s="83">
        <v>2.57</v>
      </c>
      <c r="P438" s="84"/>
      <c r="Q438" s="99">
        <f t="shared" si="1442"/>
        <v>0</v>
      </c>
      <c r="R438" s="99"/>
      <c r="S438" s="99"/>
      <c r="T438" s="99"/>
      <c r="U438" s="99">
        <f t="shared" si="1455"/>
        <v>0</v>
      </c>
      <c r="V438" s="84"/>
      <c r="W438" s="99">
        <f t="shared" si="1443"/>
        <v>0</v>
      </c>
      <c r="X438" s="84"/>
      <c r="Y438" s="99">
        <f t="shared" si="1444"/>
        <v>0</v>
      </c>
      <c r="Z438" s="99"/>
      <c r="AA438" s="99"/>
      <c r="AB438" s="84"/>
      <c r="AC438" s="99">
        <f t="shared" si="1445"/>
        <v>0</v>
      </c>
      <c r="AD438" s="84"/>
      <c r="AE438" s="84"/>
      <c r="AF438" s="84"/>
      <c r="AG438" s="99">
        <f t="shared" si="1446"/>
        <v>0</v>
      </c>
      <c r="AH438" s="84"/>
      <c r="AI438" s="84"/>
      <c r="AJ438" s="104"/>
      <c r="AK438" s="99">
        <f t="shared" si="1447"/>
        <v>0</v>
      </c>
      <c r="AL438" s="84"/>
      <c r="AM438" s="99">
        <f t="shared" si="1448"/>
        <v>0</v>
      </c>
      <c r="AN438" s="84"/>
      <c r="AO438" s="99">
        <f t="shared" si="1449"/>
        <v>0</v>
      </c>
      <c r="AP438" s="84"/>
      <c r="AQ438" s="99">
        <f t="shared" si="1451"/>
        <v>0</v>
      </c>
      <c r="AR438" s="90"/>
      <c r="AS438" s="99">
        <f t="shared" si="1452"/>
        <v>0</v>
      </c>
      <c r="AT438" s="84"/>
      <c r="AU438" s="99">
        <f t="shared" si="1453"/>
        <v>0</v>
      </c>
      <c r="AV438" s="84"/>
      <c r="AW438" s="84"/>
      <c r="AX438" s="84"/>
      <c r="AY438" s="84"/>
      <c r="AZ438" s="84"/>
      <c r="BA438" s="84"/>
      <c r="BB438" s="84"/>
      <c r="BC438" s="84"/>
      <c r="BD438" s="84"/>
      <c r="BE438" s="84"/>
      <c r="BF438" s="84"/>
      <c r="BG438" s="84"/>
      <c r="BH438" s="84"/>
      <c r="BI438" s="84"/>
      <c r="BJ438" s="84"/>
      <c r="BK438" s="99"/>
      <c r="BL438" s="84"/>
      <c r="BM438" s="84"/>
      <c r="BN438" s="84"/>
      <c r="BO438" s="84"/>
      <c r="BP438" s="84"/>
      <c r="BQ438" s="84"/>
      <c r="BR438" s="84"/>
      <c r="BS438" s="84"/>
      <c r="BT438" s="84"/>
      <c r="BU438" s="84"/>
      <c r="BV438" s="84"/>
      <c r="BW438" s="89"/>
      <c r="BX438" s="84"/>
      <c r="BY438" s="99"/>
      <c r="BZ438" s="84"/>
      <c r="CA438" s="84"/>
      <c r="CB438" s="84"/>
      <c r="CC438" s="84"/>
      <c r="CD438" s="84"/>
      <c r="CE438" s="84"/>
      <c r="CF438" s="84"/>
      <c r="CG438" s="84"/>
      <c r="CH438" s="84"/>
      <c r="CI438" s="84"/>
      <c r="CJ438" s="84"/>
      <c r="CK438" s="84"/>
      <c r="CL438" s="84"/>
      <c r="CM438" s="84"/>
      <c r="CN438" s="84"/>
      <c r="CO438" s="99"/>
      <c r="CP438" s="84"/>
      <c r="CQ438" s="84"/>
      <c r="CR438" s="84"/>
      <c r="CS438" s="84"/>
      <c r="CT438" s="84"/>
      <c r="CU438" s="84"/>
      <c r="CV438" s="84"/>
      <c r="CW438" s="99"/>
      <c r="CX438" s="90"/>
      <c r="CY438" s="99">
        <f t="shared" si="1456"/>
        <v>0</v>
      </c>
      <c r="CZ438" s="84"/>
      <c r="DA438" s="89">
        <f t="shared" si="1450"/>
        <v>0</v>
      </c>
      <c r="DB438" s="84"/>
      <c r="DC438" s="84"/>
      <c r="DD438" s="91"/>
      <c r="DE438" s="84"/>
      <c r="DF438" s="84"/>
      <c r="DG438" s="84"/>
      <c r="DH438" s="84"/>
      <c r="DI438" s="84"/>
      <c r="DJ438" s="84"/>
      <c r="DK438" s="99"/>
      <c r="DL438" s="89"/>
      <c r="DM438" s="89"/>
      <c r="DN438" s="85">
        <f t="shared" si="1381"/>
        <v>0</v>
      </c>
      <c r="DO438" s="85">
        <f t="shared" si="1382"/>
        <v>0</v>
      </c>
    </row>
    <row r="439" spans="1:119" s="5" customFormat="1" ht="45" x14ac:dyDescent="0.25">
      <c r="A439" s="73"/>
      <c r="B439" s="78">
        <v>390</v>
      </c>
      <c r="C439" s="188" t="s">
        <v>943</v>
      </c>
      <c r="D439" s="192" t="s">
        <v>944</v>
      </c>
      <c r="E439" s="74">
        <v>25969</v>
      </c>
      <c r="F439" s="195">
        <v>0.88</v>
      </c>
      <c r="G439" s="76">
        <v>1</v>
      </c>
      <c r="H439" s="77"/>
      <c r="I439" s="77"/>
      <c r="J439" s="77"/>
      <c r="K439" s="98">
        <v>0.2107</v>
      </c>
      <c r="L439" s="82">
        <v>1.4</v>
      </c>
      <c r="M439" s="82">
        <v>1.68</v>
      </c>
      <c r="N439" s="82">
        <v>2.23</v>
      </c>
      <c r="O439" s="83">
        <v>2.57</v>
      </c>
      <c r="P439" s="84"/>
      <c r="Q439" s="99">
        <f t="shared" si="1442"/>
        <v>0</v>
      </c>
      <c r="R439" s="99"/>
      <c r="S439" s="99"/>
      <c r="T439" s="99"/>
      <c r="U439" s="99">
        <f t="shared" si="1455"/>
        <v>0</v>
      </c>
      <c r="V439" s="84"/>
      <c r="W439" s="99">
        <f t="shared" si="1443"/>
        <v>0</v>
      </c>
      <c r="X439" s="84"/>
      <c r="Y439" s="99">
        <f t="shared" si="1444"/>
        <v>0</v>
      </c>
      <c r="Z439" s="99"/>
      <c r="AA439" s="99"/>
      <c r="AB439" s="84">
        <v>132</v>
      </c>
      <c r="AC439" s="99">
        <f>(AB439*$E439*$F439*((1-$K439)+$K439*$L439*$G439))</f>
        <v>3270794.6358911996</v>
      </c>
      <c r="AD439" s="84"/>
      <c r="AE439" s="84"/>
      <c r="AF439" s="84"/>
      <c r="AG439" s="99">
        <f t="shared" si="1446"/>
        <v>0</v>
      </c>
      <c r="AH439" s="84"/>
      <c r="AI439" s="84"/>
      <c r="AJ439" s="104"/>
      <c r="AK439" s="99">
        <f t="shared" si="1447"/>
        <v>0</v>
      </c>
      <c r="AL439" s="84"/>
      <c r="AM439" s="99">
        <f t="shared" si="1448"/>
        <v>0</v>
      </c>
      <c r="AN439" s="84"/>
      <c r="AO439" s="99">
        <f t="shared" si="1449"/>
        <v>0</v>
      </c>
      <c r="AP439" s="84"/>
      <c r="AQ439" s="99">
        <f t="shared" si="1451"/>
        <v>0</v>
      </c>
      <c r="AR439" s="90"/>
      <c r="AS439" s="99">
        <f t="shared" si="1452"/>
        <v>0</v>
      </c>
      <c r="AT439" s="84"/>
      <c r="AU439" s="99">
        <f t="shared" si="1453"/>
        <v>0</v>
      </c>
      <c r="AV439" s="84"/>
      <c r="AW439" s="84"/>
      <c r="AX439" s="84"/>
      <c r="AY439" s="84"/>
      <c r="AZ439" s="84"/>
      <c r="BA439" s="84"/>
      <c r="BB439" s="84"/>
      <c r="BC439" s="84"/>
      <c r="BD439" s="84"/>
      <c r="BE439" s="84"/>
      <c r="BF439" s="84"/>
      <c r="BG439" s="84"/>
      <c r="BH439" s="84"/>
      <c r="BI439" s="84"/>
      <c r="BJ439" s="84"/>
      <c r="BK439" s="99"/>
      <c r="BL439" s="84"/>
      <c r="BM439" s="84"/>
      <c r="BN439" s="84"/>
      <c r="BO439" s="84"/>
      <c r="BP439" s="84"/>
      <c r="BQ439" s="84"/>
      <c r="BR439" s="84"/>
      <c r="BS439" s="84"/>
      <c r="BT439" s="84"/>
      <c r="BU439" s="84"/>
      <c r="BV439" s="84"/>
      <c r="BW439" s="89"/>
      <c r="BX439" s="84"/>
      <c r="BY439" s="99"/>
      <c r="BZ439" s="84"/>
      <c r="CA439" s="84"/>
      <c r="CB439" s="84"/>
      <c r="CC439" s="84"/>
      <c r="CD439" s="84"/>
      <c r="CE439" s="84"/>
      <c r="CF439" s="84"/>
      <c r="CG439" s="84"/>
      <c r="CH439" s="84"/>
      <c r="CI439" s="84"/>
      <c r="CJ439" s="84"/>
      <c r="CK439" s="84"/>
      <c r="CL439" s="84"/>
      <c r="CM439" s="84"/>
      <c r="CN439" s="84"/>
      <c r="CO439" s="99"/>
      <c r="CP439" s="84"/>
      <c r="CQ439" s="84"/>
      <c r="CR439" s="84"/>
      <c r="CS439" s="84"/>
      <c r="CT439" s="84"/>
      <c r="CU439" s="84"/>
      <c r="CV439" s="84"/>
      <c r="CW439" s="99"/>
      <c r="CX439" s="90"/>
      <c r="CY439" s="99">
        <f t="shared" si="1456"/>
        <v>0</v>
      </c>
      <c r="CZ439" s="84"/>
      <c r="DA439" s="89">
        <f t="shared" si="1450"/>
        <v>0</v>
      </c>
      <c r="DB439" s="84"/>
      <c r="DC439" s="84"/>
      <c r="DD439" s="91"/>
      <c r="DE439" s="84"/>
      <c r="DF439" s="84"/>
      <c r="DG439" s="84"/>
      <c r="DH439" s="84"/>
      <c r="DI439" s="84"/>
      <c r="DJ439" s="84"/>
      <c r="DK439" s="99"/>
      <c r="DL439" s="89"/>
      <c r="DM439" s="89"/>
      <c r="DN439" s="85">
        <f t="shared" si="1381"/>
        <v>132</v>
      </c>
      <c r="DO439" s="85">
        <f t="shared" si="1382"/>
        <v>3270794.6358911996</v>
      </c>
    </row>
    <row r="440" spans="1:119" s="5" customFormat="1" ht="45" x14ac:dyDescent="0.25">
      <c r="A440" s="73"/>
      <c r="B440" s="78">
        <v>391</v>
      </c>
      <c r="C440" s="188" t="s">
        <v>945</v>
      </c>
      <c r="D440" s="192" t="s">
        <v>946</v>
      </c>
      <c r="E440" s="74">
        <v>25969</v>
      </c>
      <c r="F440" s="195">
        <v>1.0900000000000001</v>
      </c>
      <c r="G440" s="76">
        <v>1</v>
      </c>
      <c r="H440" s="77"/>
      <c r="I440" s="77"/>
      <c r="J440" s="77"/>
      <c r="K440" s="98">
        <v>0.17050000000000001</v>
      </c>
      <c r="L440" s="82">
        <v>1.4</v>
      </c>
      <c r="M440" s="82">
        <v>1.68</v>
      </c>
      <c r="N440" s="82">
        <v>2.23</v>
      </c>
      <c r="O440" s="83">
        <v>2.57</v>
      </c>
      <c r="P440" s="84"/>
      <c r="Q440" s="99">
        <f t="shared" si="1442"/>
        <v>0</v>
      </c>
      <c r="R440" s="99"/>
      <c r="S440" s="99"/>
      <c r="T440" s="99"/>
      <c r="U440" s="99">
        <f t="shared" si="1455"/>
        <v>0</v>
      </c>
      <c r="V440" s="84"/>
      <c r="W440" s="99">
        <f t="shared" si="1443"/>
        <v>0</v>
      </c>
      <c r="X440" s="84"/>
      <c r="Y440" s="99">
        <f t="shared" si="1444"/>
        <v>0</v>
      </c>
      <c r="Z440" s="99"/>
      <c r="AA440" s="99"/>
      <c r="AB440" s="84"/>
      <c r="AC440" s="99">
        <f t="shared" si="1445"/>
        <v>0</v>
      </c>
      <c r="AD440" s="84"/>
      <c r="AE440" s="84"/>
      <c r="AF440" s="84"/>
      <c r="AG440" s="99">
        <f>(AF440*$E440*$F440*((1-$K440)+$K440*$L440*$G440))</f>
        <v>0</v>
      </c>
      <c r="AH440" s="84"/>
      <c r="AI440" s="84"/>
      <c r="AJ440" s="104"/>
      <c r="AK440" s="99">
        <f t="shared" si="1447"/>
        <v>0</v>
      </c>
      <c r="AL440" s="84"/>
      <c r="AM440" s="99">
        <f t="shared" si="1448"/>
        <v>0</v>
      </c>
      <c r="AN440" s="84"/>
      <c r="AO440" s="99">
        <f t="shared" si="1449"/>
        <v>0</v>
      </c>
      <c r="AP440" s="84"/>
      <c r="AQ440" s="99">
        <f t="shared" si="1451"/>
        <v>0</v>
      </c>
      <c r="AR440" s="90"/>
      <c r="AS440" s="99">
        <f t="shared" si="1452"/>
        <v>0</v>
      </c>
      <c r="AT440" s="84"/>
      <c r="AU440" s="99">
        <f t="shared" si="1453"/>
        <v>0</v>
      </c>
      <c r="AV440" s="84"/>
      <c r="AW440" s="84"/>
      <c r="AX440" s="84"/>
      <c r="AY440" s="84"/>
      <c r="AZ440" s="84"/>
      <c r="BA440" s="84"/>
      <c r="BB440" s="84"/>
      <c r="BC440" s="84"/>
      <c r="BD440" s="84"/>
      <c r="BE440" s="84"/>
      <c r="BF440" s="84"/>
      <c r="BG440" s="84"/>
      <c r="BH440" s="84"/>
      <c r="BI440" s="84"/>
      <c r="BJ440" s="84"/>
      <c r="BK440" s="99"/>
      <c r="BL440" s="84"/>
      <c r="BM440" s="84"/>
      <c r="BN440" s="84"/>
      <c r="BO440" s="84"/>
      <c r="BP440" s="84"/>
      <c r="BQ440" s="84"/>
      <c r="BR440" s="84"/>
      <c r="BS440" s="84"/>
      <c r="BT440" s="84"/>
      <c r="BU440" s="84"/>
      <c r="BV440" s="84"/>
      <c r="BW440" s="89"/>
      <c r="BX440" s="84"/>
      <c r="BY440" s="99"/>
      <c r="BZ440" s="84"/>
      <c r="CA440" s="84"/>
      <c r="CB440" s="84"/>
      <c r="CC440" s="84"/>
      <c r="CD440" s="84"/>
      <c r="CE440" s="84"/>
      <c r="CF440" s="84"/>
      <c r="CG440" s="84"/>
      <c r="CH440" s="84"/>
      <c r="CI440" s="84"/>
      <c r="CJ440" s="84"/>
      <c r="CK440" s="84"/>
      <c r="CL440" s="84"/>
      <c r="CM440" s="84"/>
      <c r="CN440" s="84"/>
      <c r="CO440" s="99"/>
      <c r="CP440" s="84"/>
      <c r="CQ440" s="84"/>
      <c r="CR440" s="84"/>
      <c r="CS440" s="84"/>
      <c r="CT440" s="84"/>
      <c r="CU440" s="84"/>
      <c r="CV440" s="84"/>
      <c r="CW440" s="99"/>
      <c r="CX440" s="90"/>
      <c r="CY440" s="99">
        <f t="shared" si="1456"/>
        <v>0</v>
      </c>
      <c r="CZ440" s="84"/>
      <c r="DA440" s="89">
        <f t="shared" si="1450"/>
        <v>0</v>
      </c>
      <c r="DB440" s="84"/>
      <c r="DC440" s="84"/>
      <c r="DD440" s="91"/>
      <c r="DE440" s="84"/>
      <c r="DF440" s="84"/>
      <c r="DG440" s="84"/>
      <c r="DH440" s="84"/>
      <c r="DI440" s="84"/>
      <c r="DJ440" s="84"/>
      <c r="DK440" s="99"/>
      <c r="DL440" s="89"/>
      <c r="DM440" s="89"/>
      <c r="DN440" s="85">
        <f t="shared" si="1381"/>
        <v>0</v>
      </c>
      <c r="DO440" s="85">
        <f t="shared" si="1382"/>
        <v>0</v>
      </c>
    </row>
    <row r="441" spans="1:119" s="5" customFormat="1" ht="45" x14ac:dyDescent="0.25">
      <c r="A441" s="73"/>
      <c r="B441" s="78">
        <v>392</v>
      </c>
      <c r="C441" s="188" t="s">
        <v>947</v>
      </c>
      <c r="D441" s="192" t="s">
        <v>948</v>
      </c>
      <c r="E441" s="74">
        <v>25969</v>
      </c>
      <c r="F441" s="195">
        <v>1.28</v>
      </c>
      <c r="G441" s="76">
        <v>1</v>
      </c>
      <c r="H441" s="77"/>
      <c r="I441" s="77"/>
      <c r="J441" s="77"/>
      <c r="K441" s="98">
        <v>0.1457</v>
      </c>
      <c r="L441" s="82">
        <v>1.4</v>
      </c>
      <c r="M441" s="82">
        <v>1.68</v>
      </c>
      <c r="N441" s="82">
        <v>2.23</v>
      </c>
      <c r="O441" s="83">
        <v>2.57</v>
      </c>
      <c r="P441" s="84"/>
      <c r="Q441" s="99">
        <f t="shared" si="1442"/>
        <v>0</v>
      </c>
      <c r="R441" s="99"/>
      <c r="S441" s="99"/>
      <c r="T441" s="99"/>
      <c r="U441" s="99">
        <f t="shared" si="1455"/>
        <v>0</v>
      </c>
      <c r="V441" s="84"/>
      <c r="W441" s="99">
        <f t="shared" si="1443"/>
        <v>0</v>
      </c>
      <c r="X441" s="84"/>
      <c r="Y441" s="99">
        <f t="shared" si="1444"/>
        <v>0</v>
      </c>
      <c r="Z441" s="99"/>
      <c r="AA441" s="99"/>
      <c r="AB441" s="84"/>
      <c r="AC441" s="99">
        <f t="shared" si="1445"/>
        <v>0</v>
      </c>
      <c r="AD441" s="84"/>
      <c r="AE441" s="84"/>
      <c r="AF441" s="84"/>
      <c r="AG441" s="99">
        <f t="shared" ref="AG441:AG452" si="1457">(AF441*$E441*$F441*((1-$K441)+$K441*$L441*$G441))</f>
        <v>0</v>
      </c>
      <c r="AH441" s="84"/>
      <c r="AI441" s="84"/>
      <c r="AJ441" s="104"/>
      <c r="AK441" s="99">
        <f t="shared" si="1447"/>
        <v>0</v>
      </c>
      <c r="AL441" s="84"/>
      <c r="AM441" s="99">
        <f t="shared" si="1448"/>
        <v>0</v>
      </c>
      <c r="AN441" s="84"/>
      <c r="AO441" s="99">
        <f t="shared" si="1449"/>
        <v>0</v>
      </c>
      <c r="AP441" s="84"/>
      <c r="AQ441" s="99">
        <f t="shared" si="1451"/>
        <v>0</v>
      </c>
      <c r="AR441" s="90"/>
      <c r="AS441" s="99">
        <f t="shared" si="1452"/>
        <v>0</v>
      </c>
      <c r="AT441" s="84"/>
      <c r="AU441" s="99">
        <f t="shared" si="1453"/>
        <v>0</v>
      </c>
      <c r="AV441" s="84"/>
      <c r="AW441" s="84"/>
      <c r="AX441" s="84"/>
      <c r="AY441" s="84"/>
      <c r="AZ441" s="84"/>
      <c r="BA441" s="84"/>
      <c r="BB441" s="84"/>
      <c r="BC441" s="84"/>
      <c r="BD441" s="84"/>
      <c r="BE441" s="84"/>
      <c r="BF441" s="84"/>
      <c r="BG441" s="84"/>
      <c r="BH441" s="84"/>
      <c r="BI441" s="84"/>
      <c r="BJ441" s="84"/>
      <c r="BK441" s="99"/>
      <c r="BL441" s="84"/>
      <c r="BM441" s="84"/>
      <c r="BN441" s="84"/>
      <c r="BO441" s="84"/>
      <c r="BP441" s="84"/>
      <c r="BQ441" s="84"/>
      <c r="BR441" s="84"/>
      <c r="BS441" s="84"/>
      <c r="BT441" s="84"/>
      <c r="BU441" s="84"/>
      <c r="BV441" s="84"/>
      <c r="BW441" s="89"/>
      <c r="BX441" s="84"/>
      <c r="BY441" s="99"/>
      <c r="BZ441" s="84"/>
      <c r="CA441" s="84"/>
      <c r="CB441" s="84"/>
      <c r="CC441" s="84"/>
      <c r="CD441" s="84"/>
      <c r="CE441" s="84"/>
      <c r="CF441" s="84"/>
      <c r="CG441" s="84"/>
      <c r="CH441" s="84"/>
      <c r="CI441" s="84"/>
      <c r="CJ441" s="84"/>
      <c r="CK441" s="84"/>
      <c r="CL441" s="84"/>
      <c r="CM441" s="84"/>
      <c r="CN441" s="84"/>
      <c r="CO441" s="99"/>
      <c r="CP441" s="84"/>
      <c r="CQ441" s="84"/>
      <c r="CR441" s="84"/>
      <c r="CS441" s="84"/>
      <c r="CT441" s="84"/>
      <c r="CU441" s="84"/>
      <c r="CV441" s="84"/>
      <c r="CW441" s="99"/>
      <c r="CX441" s="90"/>
      <c r="CY441" s="99">
        <f t="shared" si="1456"/>
        <v>0</v>
      </c>
      <c r="CZ441" s="84"/>
      <c r="DA441" s="89">
        <f t="shared" si="1450"/>
        <v>0</v>
      </c>
      <c r="DB441" s="84"/>
      <c r="DC441" s="84"/>
      <c r="DD441" s="91"/>
      <c r="DE441" s="84"/>
      <c r="DF441" s="84"/>
      <c r="DG441" s="84"/>
      <c r="DH441" s="84"/>
      <c r="DI441" s="84"/>
      <c r="DJ441" s="84"/>
      <c r="DK441" s="99"/>
      <c r="DL441" s="89"/>
      <c r="DM441" s="89"/>
      <c r="DN441" s="85">
        <f t="shared" si="1381"/>
        <v>0</v>
      </c>
      <c r="DO441" s="85">
        <f t="shared" si="1382"/>
        <v>0</v>
      </c>
    </row>
    <row r="442" spans="1:119" s="5" customFormat="1" ht="45" x14ac:dyDescent="0.25">
      <c r="A442" s="73"/>
      <c r="B442" s="78">
        <v>393</v>
      </c>
      <c r="C442" s="188" t="s">
        <v>949</v>
      </c>
      <c r="D442" s="192" t="s">
        <v>950</v>
      </c>
      <c r="E442" s="74">
        <v>25969</v>
      </c>
      <c r="F442" s="195">
        <v>1.58</v>
      </c>
      <c r="G442" s="76">
        <v>1</v>
      </c>
      <c r="H442" s="77"/>
      <c r="I442" s="77"/>
      <c r="J442" s="77"/>
      <c r="K442" s="98">
        <v>0.1177</v>
      </c>
      <c r="L442" s="82">
        <v>1.4</v>
      </c>
      <c r="M442" s="82">
        <v>1.68</v>
      </c>
      <c r="N442" s="82">
        <v>2.23</v>
      </c>
      <c r="O442" s="83">
        <v>2.57</v>
      </c>
      <c r="P442" s="84">
        <v>20</v>
      </c>
      <c r="Q442" s="99">
        <f t="shared" si="1442"/>
        <v>859255.20843200001</v>
      </c>
      <c r="R442" s="99"/>
      <c r="S442" s="99"/>
      <c r="T442" s="99"/>
      <c r="U442" s="99">
        <f t="shared" si="1455"/>
        <v>0</v>
      </c>
      <c r="V442" s="84"/>
      <c r="W442" s="99">
        <f t="shared" si="1443"/>
        <v>0</v>
      </c>
      <c r="X442" s="84"/>
      <c r="Y442" s="99">
        <f t="shared" si="1444"/>
        <v>0</v>
      </c>
      <c r="Z442" s="99"/>
      <c r="AA442" s="99"/>
      <c r="AB442" s="84"/>
      <c r="AC442" s="99">
        <f t="shared" si="1445"/>
        <v>0</v>
      </c>
      <c r="AD442" s="84"/>
      <c r="AE442" s="84"/>
      <c r="AF442" s="84"/>
      <c r="AG442" s="99">
        <f t="shared" si="1457"/>
        <v>0</v>
      </c>
      <c r="AH442" s="84"/>
      <c r="AI442" s="84"/>
      <c r="AJ442" s="104"/>
      <c r="AK442" s="99">
        <f t="shared" si="1447"/>
        <v>0</v>
      </c>
      <c r="AL442" s="84"/>
      <c r="AM442" s="99">
        <f t="shared" si="1448"/>
        <v>0</v>
      </c>
      <c r="AN442" s="84"/>
      <c r="AO442" s="99">
        <f t="shared" si="1449"/>
        <v>0</v>
      </c>
      <c r="AP442" s="84"/>
      <c r="AQ442" s="99">
        <f t="shared" si="1451"/>
        <v>0</v>
      </c>
      <c r="AR442" s="90"/>
      <c r="AS442" s="99">
        <f t="shared" si="1452"/>
        <v>0</v>
      </c>
      <c r="AT442" s="84"/>
      <c r="AU442" s="99">
        <f t="shared" si="1453"/>
        <v>0</v>
      </c>
      <c r="AV442" s="84"/>
      <c r="AW442" s="84"/>
      <c r="AX442" s="84"/>
      <c r="AY442" s="84"/>
      <c r="AZ442" s="84"/>
      <c r="BA442" s="84"/>
      <c r="BB442" s="84"/>
      <c r="BC442" s="84"/>
      <c r="BD442" s="84"/>
      <c r="BE442" s="84"/>
      <c r="BF442" s="84"/>
      <c r="BG442" s="84"/>
      <c r="BH442" s="84"/>
      <c r="BI442" s="84"/>
      <c r="BJ442" s="84"/>
      <c r="BK442" s="99"/>
      <c r="BL442" s="84"/>
      <c r="BM442" s="84"/>
      <c r="BN442" s="84"/>
      <c r="BO442" s="84"/>
      <c r="BP442" s="84"/>
      <c r="BQ442" s="84"/>
      <c r="BR442" s="84"/>
      <c r="BS442" s="84"/>
      <c r="BT442" s="84"/>
      <c r="BU442" s="84"/>
      <c r="BV442" s="84"/>
      <c r="BW442" s="89"/>
      <c r="BX442" s="84"/>
      <c r="BY442" s="99"/>
      <c r="BZ442" s="84"/>
      <c r="CA442" s="84"/>
      <c r="CB442" s="84"/>
      <c r="CC442" s="84"/>
      <c r="CD442" s="84"/>
      <c r="CE442" s="84"/>
      <c r="CF442" s="84"/>
      <c r="CG442" s="84"/>
      <c r="CH442" s="84"/>
      <c r="CI442" s="84"/>
      <c r="CJ442" s="84"/>
      <c r="CK442" s="84"/>
      <c r="CL442" s="84"/>
      <c r="CM442" s="84"/>
      <c r="CN442" s="84"/>
      <c r="CO442" s="99"/>
      <c r="CP442" s="84"/>
      <c r="CQ442" s="84"/>
      <c r="CR442" s="84"/>
      <c r="CS442" s="84"/>
      <c r="CT442" s="84"/>
      <c r="CU442" s="84"/>
      <c r="CV442" s="84"/>
      <c r="CW442" s="99"/>
      <c r="CX442" s="90">
        <v>36</v>
      </c>
      <c r="CY442" s="99">
        <f t="shared" si="1456"/>
        <v>1595339.23380192</v>
      </c>
      <c r="CZ442" s="84"/>
      <c r="DA442" s="89">
        <f t="shared" si="1450"/>
        <v>0</v>
      </c>
      <c r="DB442" s="84"/>
      <c r="DC442" s="84"/>
      <c r="DD442" s="91"/>
      <c r="DE442" s="84"/>
      <c r="DF442" s="84"/>
      <c r="DG442" s="84"/>
      <c r="DH442" s="84"/>
      <c r="DI442" s="84"/>
      <c r="DJ442" s="84"/>
      <c r="DK442" s="99"/>
      <c r="DL442" s="89"/>
      <c r="DM442" s="89"/>
      <c r="DN442" s="85">
        <f t="shared" si="1381"/>
        <v>56</v>
      </c>
      <c r="DO442" s="85">
        <f t="shared" si="1382"/>
        <v>2454594.4422339201</v>
      </c>
    </row>
    <row r="443" spans="1:119" s="5" customFormat="1" ht="45" x14ac:dyDescent="0.25">
      <c r="A443" s="73"/>
      <c r="B443" s="78">
        <v>394</v>
      </c>
      <c r="C443" s="188" t="s">
        <v>951</v>
      </c>
      <c r="D443" s="192" t="s">
        <v>952</v>
      </c>
      <c r="E443" s="74">
        <v>25969</v>
      </c>
      <c r="F443" s="195">
        <v>1.79</v>
      </c>
      <c r="G443" s="76">
        <v>1</v>
      </c>
      <c r="H443" s="77"/>
      <c r="I443" s="77"/>
      <c r="J443" s="77"/>
      <c r="K443" s="98">
        <v>0.10390000000000001</v>
      </c>
      <c r="L443" s="82">
        <v>1.4</v>
      </c>
      <c r="M443" s="82">
        <v>1.68</v>
      </c>
      <c r="N443" s="82">
        <v>2.23</v>
      </c>
      <c r="O443" s="83">
        <v>2.57</v>
      </c>
      <c r="P443" s="84"/>
      <c r="Q443" s="99">
        <f t="shared" si="1442"/>
        <v>0</v>
      </c>
      <c r="R443" s="99"/>
      <c r="S443" s="99"/>
      <c r="T443" s="99"/>
      <c r="U443" s="99">
        <f t="shared" si="1455"/>
        <v>0</v>
      </c>
      <c r="V443" s="84"/>
      <c r="W443" s="99">
        <f t="shared" si="1443"/>
        <v>0</v>
      </c>
      <c r="X443" s="84"/>
      <c r="Y443" s="99">
        <f t="shared" si="1444"/>
        <v>0</v>
      </c>
      <c r="Z443" s="99"/>
      <c r="AA443" s="99"/>
      <c r="AB443" s="84">
        <v>62</v>
      </c>
      <c r="AC443" s="99">
        <f t="shared" si="1445"/>
        <v>3001817.1866072002</v>
      </c>
      <c r="AD443" s="84"/>
      <c r="AE443" s="84"/>
      <c r="AF443" s="84"/>
      <c r="AG443" s="99">
        <f t="shared" si="1457"/>
        <v>0</v>
      </c>
      <c r="AH443" s="84"/>
      <c r="AI443" s="84"/>
      <c r="AJ443" s="104"/>
      <c r="AK443" s="99">
        <f t="shared" si="1447"/>
        <v>0</v>
      </c>
      <c r="AL443" s="84"/>
      <c r="AM443" s="99">
        <f t="shared" si="1448"/>
        <v>0</v>
      </c>
      <c r="AN443" s="84"/>
      <c r="AO443" s="99">
        <f t="shared" si="1449"/>
        <v>0</v>
      </c>
      <c r="AP443" s="84"/>
      <c r="AQ443" s="99">
        <f t="shared" si="1451"/>
        <v>0</v>
      </c>
      <c r="AR443" s="90"/>
      <c r="AS443" s="99">
        <f t="shared" si="1452"/>
        <v>0</v>
      </c>
      <c r="AT443" s="84"/>
      <c r="AU443" s="99">
        <f t="shared" si="1453"/>
        <v>0</v>
      </c>
      <c r="AV443" s="84"/>
      <c r="AW443" s="84"/>
      <c r="AX443" s="84"/>
      <c r="AY443" s="84"/>
      <c r="AZ443" s="84"/>
      <c r="BA443" s="84"/>
      <c r="BB443" s="84"/>
      <c r="BC443" s="84"/>
      <c r="BD443" s="84"/>
      <c r="BE443" s="84"/>
      <c r="BF443" s="84"/>
      <c r="BG443" s="84"/>
      <c r="BH443" s="84"/>
      <c r="BI443" s="84"/>
      <c r="BJ443" s="84"/>
      <c r="BK443" s="99"/>
      <c r="BL443" s="84"/>
      <c r="BM443" s="84"/>
      <c r="BN443" s="84"/>
      <c r="BO443" s="84"/>
      <c r="BP443" s="84"/>
      <c r="BQ443" s="84"/>
      <c r="BR443" s="84"/>
      <c r="BS443" s="84"/>
      <c r="BT443" s="84"/>
      <c r="BU443" s="84"/>
      <c r="BV443" s="84"/>
      <c r="BW443" s="89"/>
      <c r="BX443" s="84"/>
      <c r="BY443" s="99"/>
      <c r="BZ443" s="84"/>
      <c r="CA443" s="84"/>
      <c r="CB443" s="84"/>
      <c r="CC443" s="84"/>
      <c r="CD443" s="84"/>
      <c r="CE443" s="84"/>
      <c r="CF443" s="84"/>
      <c r="CG443" s="84"/>
      <c r="CH443" s="84"/>
      <c r="CI443" s="84"/>
      <c r="CJ443" s="84"/>
      <c r="CK443" s="84"/>
      <c r="CL443" s="84"/>
      <c r="CM443" s="84"/>
      <c r="CN443" s="84"/>
      <c r="CO443" s="99"/>
      <c r="CP443" s="84"/>
      <c r="CQ443" s="84"/>
      <c r="CR443" s="84"/>
      <c r="CS443" s="84"/>
      <c r="CT443" s="84"/>
      <c r="CU443" s="84"/>
      <c r="CV443" s="84"/>
      <c r="CW443" s="99"/>
      <c r="CX443" s="90">
        <v>70</v>
      </c>
      <c r="CY443" s="99">
        <f t="shared" si="1456"/>
        <v>3483811.3520363998</v>
      </c>
      <c r="CZ443" s="84"/>
      <c r="DA443" s="89">
        <f t="shared" si="1450"/>
        <v>0</v>
      </c>
      <c r="DB443" s="84"/>
      <c r="DC443" s="84"/>
      <c r="DD443" s="91"/>
      <c r="DE443" s="84"/>
      <c r="DF443" s="84"/>
      <c r="DG443" s="84"/>
      <c r="DH443" s="84"/>
      <c r="DI443" s="84"/>
      <c r="DJ443" s="84"/>
      <c r="DK443" s="99"/>
      <c r="DL443" s="89"/>
      <c r="DM443" s="89"/>
      <c r="DN443" s="85">
        <f t="shared" si="1381"/>
        <v>132</v>
      </c>
      <c r="DO443" s="85">
        <f t="shared" si="1382"/>
        <v>6485628.5386436004</v>
      </c>
    </row>
    <row r="444" spans="1:119" s="5" customFormat="1" ht="45" x14ac:dyDescent="0.25">
      <c r="A444" s="73"/>
      <c r="B444" s="78">
        <v>395</v>
      </c>
      <c r="C444" s="188" t="s">
        <v>953</v>
      </c>
      <c r="D444" s="192" t="s">
        <v>954</v>
      </c>
      <c r="E444" s="74">
        <v>25969</v>
      </c>
      <c r="F444" s="195">
        <v>2.21</v>
      </c>
      <c r="G444" s="76">
        <v>1</v>
      </c>
      <c r="H444" s="77"/>
      <c r="I444" s="77"/>
      <c r="J444" s="77"/>
      <c r="K444" s="98">
        <v>8.43E-2</v>
      </c>
      <c r="L444" s="82">
        <v>1.4</v>
      </c>
      <c r="M444" s="82">
        <v>1.68</v>
      </c>
      <c r="N444" s="82">
        <v>2.23</v>
      </c>
      <c r="O444" s="83">
        <v>2.57</v>
      </c>
      <c r="P444" s="84">
        <v>20</v>
      </c>
      <c r="Q444" s="99">
        <f t="shared" si="1442"/>
        <v>1186534.6208560001</v>
      </c>
      <c r="R444" s="99"/>
      <c r="S444" s="99"/>
      <c r="T444" s="99"/>
      <c r="U444" s="99">
        <f t="shared" si="1455"/>
        <v>0</v>
      </c>
      <c r="V444" s="84"/>
      <c r="W444" s="99">
        <f t="shared" si="1443"/>
        <v>0</v>
      </c>
      <c r="X444" s="84"/>
      <c r="Y444" s="99">
        <f t="shared" si="1444"/>
        <v>0</v>
      </c>
      <c r="Z444" s="99"/>
      <c r="AA444" s="99"/>
      <c r="AB444" s="84"/>
      <c r="AC444" s="99">
        <f t="shared" si="1445"/>
        <v>0</v>
      </c>
      <c r="AD444" s="84"/>
      <c r="AE444" s="84"/>
      <c r="AF444" s="84"/>
      <c r="AG444" s="99">
        <f t="shared" si="1457"/>
        <v>0</v>
      </c>
      <c r="AH444" s="84"/>
      <c r="AI444" s="84"/>
      <c r="AJ444" s="104"/>
      <c r="AK444" s="99">
        <f t="shared" si="1447"/>
        <v>0</v>
      </c>
      <c r="AL444" s="84"/>
      <c r="AM444" s="99">
        <f t="shared" si="1448"/>
        <v>0</v>
      </c>
      <c r="AN444" s="84"/>
      <c r="AO444" s="99">
        <f t="shared" si="1449"/>
        <v>0</v>
      </c>
      <c r="AP444" s="84"/>
      <c r="AQ444" s="99">
        <f t="shared" si="1451"/>
        <v>0</v>
      </c>
      <c r="AR444" s="90"/>
      <c r="AS444" s="99">
        <f t="shared" si="1452"/>
        <v>0</v>
      </c>
      <c r="AT444" s="84"/>
      <c r="AU444" s="99">
        <f t="shared" si="1453"/>
        <v>0</v>
      </c>
      <c r="AV444" s="84"/>
      <c r="AW444" s="84"/>
      <c r="AX444" s="84"/>
      <c r="AY444" s="84"/>
      <c r="AZ444" s="84"/>
      <c r="BA444" s="84"/>
      <c r="BB444" s="84"/>
      <c r="BC444" s="84"/>
      <c r="BD444" s="84"/>
      <c r="BE444" s="84"/>
      <c r="BF444" s="84"/>
      <c r="BG444" s="84"/>
      <c r="BH444" s="84"/>
      <c r="BI444" s="84"/>
      <c r="BJ444" s="84"/>
      <c r="BK444" s="99"/>
      <c r="BL444" s="84"/>
      <c r="BM444" s="84"/>
      <c r="BN444" s="84"/>
      <c r="BO444" s="84"/>
      <c r="BP444" s="84"/>
      <c r="BQ444" s="84"/>
      <c r="BR444" s="84"/>
      <c r="BS444" s="84"/>
      <c r="BT444" s="84"/>
      <c r="BU444" s="84"/>
      <c r="BV444" s="84"/>
      <c r="BW444" s="89"/>
      <c r="BX444" s="84"/>
      <c r="BY444" s="99"/>
      <c r="BZ444" s="84"/>
      <c r="CA444" s="84"/>
      <c r="CB444" s="84"/>
      <c r="CC444" s="84"/>
      <c r="CD444" s="84"/>
      <c r="CE444" s="84"/>
      <c r="CF444" s="84"/>
      <c r="CG444" s="84"/>
      <c r="CH444" s="84"/>
      <c r="CI444" s="84"/>
      <c r="CJ444" s="84"/>
      <c r="CK444" s="84"/>
      <c r="CL444" s="84"/>
      <c r="CM444" s="84"/>
      <c r="CN444" s="84"/>
      <c r="CO444" s="99"/>
      <c r="CP444" s="84"/>
      <c r="CQ444" s="84"/>
      <c r="CR444" s="84"/>
      <c r="CS444" s="84"/>
      <c r="CT444" s="84"/>
      <c r="CU444" s="84"/>
      <c r="CV444" s="84"/>
      <c r="CW444" s="99"/>
      <c r="CX444" s="90">
        <v>13</v>
      </c>
      <c r="CY444" s="99">
        <f>(CX444*$E444*$F444*((1-$K444)+$K444*$M444*$G444))</f>
        <v>788858.1970458799</v>
      </c>
      <c r="CZ444" s="84"/>
      <c r="DA444" s="89">
        <f t="shared" si="1450"/>
        <v>0</v>
      </c>
      <c r="DB444" s="84"/>
      <c r="DC444" s="84"/>
      <c r="DD444" s="91"/>
      <c r="DE444" s="84"/>
      <c r="DF444" s="84"/>
      <c r="DG444" s="84"/>
      <c r="DH444" s="84"/>
      <c r="DI444" s="84"/>
      <c r="DJ444" s="84"/>
      <c r="DK444" s="99"/>
      <c r="DL444" s="89"/>
      <c r="DM444" s="89"/>
      <c r="DN444" s="85">
        <f t="shared" si="1381"/>
        <v>33</v>
      </c>
      <c r="DO444" s="85">
        <f t="shared" si="1382"/>
        <v>1975392.81790188</v>
      </c>
    </row>
    <row r="445" spans="1:119" s="5" customFormat="1" ht="45" x14ac:dyDescent="0.25">
      <c r="A445" s="73"/>
      <c r="B445" s="78">
        <v>396</v>
      </c>
      <c r="C445" s="188" t="s">
        <v>955</v>
      </c>
      <c r="D445" s="192" t="s">
        <v>956</v>
      </c>
      <c r="E445" s="74">
        <v>25969</v>
      </c>
      <c r="F445" s="195">
        <v>3</v>
      </c>
      <c r="G445" s="76">
        <v>1</v>
      </c>
      <c r="H445" s="77"/>
      <c r="I445" s="77"/>
      <c r="J445" s="77"/>
      <c r="K445" s="98">
        <v>6.2100000000000002E-2</v>
      </c>
      <c r="L445" s="82">
        <v>1.4</v>
      </c>
      <c r="M445" s="82">
        <v>1.68</v>
      </c>
      <c r="N445" s="82">
        <v>2.23</v>
      </c>
      <c r="O445" s="83">
        <v>2.57</v>
      </c>
      <c r="P445" s="84"/>
      <c r="Q445" s="99">
        <f t="shared" si="1442"/>
        <v>0</v>
      </c>
      <c r="R445" s="99"/>
      <c r="S445" s="99"/>
      <c r="T445" s="99"/>
      <c r="U445" s="99">
        <f t="shared" si="1455"/>
        <v>0</v>
      </c>
      <c r="V445" s="84"/>
      <c r="W445" s="99">
        <f t="shared" si="1443"/>
        <v>0</v>
      </c>
      <c r="X445" s="84"/>
      <c r="Y445" s="99">
        <f t="shared" si="1444"/>
        <v>0</v>
      </c>
      <c r="Z445" s="99"/>
      <c r="AA445" s="99"/>
      <c r="AB445" s="84">
        <v>108</v>
      </c>
      <c r="AC445" s="99">
        <f t="shared" si="1445"/>
        <v>8622958.6670399997</v>
      </c>
      <c r="AD445" s="84"/>
      <c r="AE445" s="84"/>
      <c r="AF445" s="84"/>
      <c r="AG445" s="99">
        <f t="shared" si="1457"/>
        <v>0</v>
      </c>
      <c r="AH445" s="84"/>
      <c r="AI445" s="84"/>
      <c r="AJ445" s="104"/>
      <c r="AK445" s="99">
        <f t="shared" si="1447"/>
        <v>0</v>
      </c>
      <c r="AL445" s="84"/>
      <c r="AM445" s="99">
        <f t="shared" si="1448"/>
        <v>0</v>
      </c>
      <c r="AN445" s="84"/>
      <c r="AO445" s="99">
        <f t="shared" si="1449"/>
        <v>0</v>
      </c>
      <c r="AP445" s="84"/>
      <c r="AQ445" s="99">
        <f t="shared" si="1451"/>
        <v>0</v>
      </c>
      <c r="AR445" s="90"/>
      <c r="AS445" s="99">
        <f t="shared" si="1452"/>
        <v>0</v>
      </c>
      <c r="AT445" s="84"/>
      <c r="AU445" s="99">
        <f t="shared" si="1453"/>
        <v>0</v>
      </c>
      <c r="AV445" s="84"/>
      <c r="AW445" s="84"/>
      <c r="AX445" s="84"/>
      <c r="AY445" s="84"/>
      <c r="AZ445" s="84"/>
      <c r="BA445" s="84"/>
      <c r="BB445" s="84"/>
      <c r="BC445" s="84"/>
      <c r="BD445" s="84"/>
      <c r="BE445" s="84"/>
      <c r="BF445" s="84"/>
      <c r="BG445" s="84"/>
      <c r="BH445" s="84"/>
      <c r="BI445" s="84"/>
      <c r="BJ445" s="84"/>
      <c r="BK445" s="99"/>
      <c r="BL445" s="84"/>
      <c r="BM445" s="84"/>
      <c r="BN445" s="84"/>
      <c r="BO445" s="84"/>
      <c r="BP445" s="84"/>
      <c r="BQ445" s="84"/>
      <c r="BR445" s="84"/>
      <c r="BS445" s="84"/>
      <c r="BT445" s="84"/>
      <c r="BU445" s="84"/>
      <c r="BV445" s="84"/>
      <c r="BW445" s="89"/>
      <c r="BX445" s="84"/>
      <c r="BY445" s="99"/>
      <c r="BZ445" s="84"/>
      <c r="CA445" s="84"/>
      <c r="CB445" s="84"/>
      <c r="CC445" s="84"/>
      <c r="CD445" s="84"/>
      <c r="CE445" s="84"/>
      <c r="CF445" s="84"/>
      <c r="CG445" s="84"/>
      <c r="CH445" s="84"/>
      <c r="CI445" s="84"/>
      <c r="CJ445" s="84"/>
      <c r="CK445" s="84"/>
      <c r="CL445" s="84"/>
      <c r="CM445" s="84"/>
      <c r="CN445" s="84"/>
      <c r="CO445" s="99"/>
      <c r="CP445" s="84"/>
      <c r="CQ445" s="84"/>
      <c r="CR445" s="84"/>
      <c r="CS445" s="84"/>
      <c r="CT445" s="84"/>
      <c r="CU445" s="84"/>
      <c r="CV445" s="84"/>
      <c r="CW445" s="99"/>
      <c r="CX445" s="90">
        <v>81</v>
      </c>
      <c r="CY445" s="99">
        <f t="shared" si="1456"/>
        <v>6576945.4004759993</v>
      </c>
      <c r="CZ445" s="84"/>
      <c r="DA445" s="89">
        <f t="shared" si="1450"/>
        <v>0</v>
      </c>
      <c r="DB445" s="84"/>
      <c r="DC445" s="84"/>
      <c r="DD445" s="91"/>
      <c r="DE445" s="84"/>
      <c r="DF445" s="84"/>
      <c r="DG445" s="84"/>
      <c r="DH445" s="84"/>
      <c r="DI445" s="84"/>
      <c r="DJ445" s="84"/>
      <c r="DK445" s="99"/>
      <c r="DL445" s="89"/>
      <c r="DM445" s="89"/>
      <c r="DN445" s="85">
        <f t="shared" si="1381"/>
        <v>189</v>
      </c>
      <c r="DO445" s="85">
        <f t="shared" si="1382"/>
        <v>15199904.067515999</v>
      </c>
    </row>
    <row r="446" spans="1:119" s="5" customFormat="1" ht="45" x14ac:dyDescent="0.25">
      <c r="A446" s="73"/>
      <c r="B446" s="78">
        <v>397</v>
      </c>
      <c r="C446" s="188" t="s">
        <v>957</v>
      </c>
      <c r="D446" s="192" t="s">
        <v>958</v>
      </c>
      <c r="E446" s="74">
        <v>25969</v>
      </c>
      <c r="F446" s="195">
        <v>4.34</v>
      </c>
      <c r="G446" s="76">
        <v>1</v>
      </c>
      <c r="H446" s="77"/>
      <c r="I446" s="77"/>
      <c r="J446" s="77"/>
      <c r="K446" s="98">
        <v>4.2900000000000001E-2</v>
      </c>
      <c r="L446" s="82">
        <v>1.4</v>
      </c>
      <c r="M446" s="82">
        <v>1.68</v>
      </c>
      <c r="N446" s="82">
        <v>2.23</v>
      </c>
      <c r="O446" s="83">
        <v>2.57</v>
      </c>
      <c r="P446" s="84">
        <v>20</v>
      </c>
      <c r="Q446" s="99">
        <f t="shared" si="1442"/>
        <v>2292789.7138719992</v>
      </c>
      <c r="R446" s="99"/>
      <c r="S446" s="99"/>
      <c r="T446" s="99"/>
      <c r="U446" s="99">
        <f t="shared" si="1455"/>
        <v>0</v>
      </c>
      <c r="V446" s="84"/>
      <c r="W446" s="99">
        <f t="shared" si="1443"/>
        <v>0</v>
      </c>
      <c r="X446" s="84"/>
      <c r="Y446" s="99">
        <f t="shared" si="1444"/>
        <v>0</v>
      </c>
      <c r="Z446" s="99"/>
      <c r="AA446" s="99"/>
      <c r="AB446" s="84"/>
      <c r="AC446" s="99">
        <f t="shared" si="1445"/>
        <v>0</v>
      </c>
      <c r="AD446" s="84"/>
      <c r="AE446" s="84"/>
      <c r="AF446" s="84"/>
      <c r="AG446" s="99">
        <f t="shared" si="1457"/>
        <v>0</v>
      </c>
      <c r="AH446" s="84"/>
      <c r="AI446" s="84"/>
      <c r="AJ446" s="104"/>
      <c r="AK446" s="99">
        <f t="shared" si="1447"/>
        <v>0</v>
      </c>
      <c r="AL446" s="84"/>
      <c r="AM446" s="99">
        <f t="shared" si="1448"/>
        <v>0</v>
      </c>
      <c r="AN446" s="84"/>
      <c r="AO446" s="99">
        <f t="shared" si="1449"/>
        <v>0</v>
      </c>
      <c r="AP446" s="84"/>
      <c r="AQ446" s="99">
        <f t="shared" si="1451"/>
        <v>0</v>
      </c>
      <c r="AR446" s="90"/>
      <c r="AS446" s="99">
        <f t="shared" si="1452"/>
        <v>0</v>
      </c>
      <c r="AT446" s="84"/>
      <c r="AU446" s="99">
        <f t="shared" si="1453"/>
        <v>0</v>
      </c>
      <c r="AV446" s="84"/>
      <c r="AW446" s="84"/>
      <c r="AX446" s="84"/>
      <c r="AY446" s="84"/>
      <c r="AZ446" s="84"/>
      <c r="BA446" s="84"/>
      <c r="BB446" s="84"/>
      <c r="BC446" s="84"/>
      <c r="BD446" s="84"/>
      <c r="BE446" s="84"/>
      <c r="BF446" s="84"/>
      <c r="BG446" s="84"/>
      <c r="BH446" s="84"/>
      <c r="BI446" s="84"/>
      <c r="BJ446" s="84"/>
      <c r="BK446" s="99"/>
      <c r="BL446" s="84"/>
      <c r="BM446" s="84"/>
      <c r="BN446" s="84"/>
      <c r="BO446" s="84"/>
      <c r="BP446" s="84"/>
      <c r="BQ446" s="84"/>
      <c r="BR446" s="84"/>
      <c r="BS446" s="84"/>
      <c r="BT446" s="84"/>
      <c r="BU446" s="84"/>
      <c r="BV446" s="84"/>
      <c r="BW446" s="89"/>
      <c r="BX446" s="84"/>
      <c r="BY446" s="99"/>
      <c r="BZ446" s="84"/>
      <c r="CA446" s="84"/>
      <c r="CB446" s="84"/>
      <c r="CC446" s="84"/>
      <c r="CD446" s="84"/>
      <c r="CE446" s="84"/>
      <c r="CF446" s="84"/>
      <c r="CG446" s="84"/>
      <c r="CH446" s="84"/>
      <c r="CI446" s="84"/>
      <c r="CJ446" s="84"/>
      <c r="CK446" s="84"/>
      <c r="CL446" s="84"/>
      <c r="CM446" s="84"/>
      <c r="CN446" s="84"/>
      <c r="CO446" s="99"/>
      <c r="CP446" s="84"/>
      <c r="CQ446" s="84"/>
      <c r="CR446" s="84"/>
      <c r="CS446" s="84"/>
      <c r="CT446" s="84"/>
      <c r="CU446" s="84"/>
      <c r="CV446" s="84"/>
      <c r="CW446" s="99"/>
      <c r="CX446" s="90"/>
      <c r="CY446" s="99">
        <f t="shared" si="1456"/>
        <v>0</v>
      </c>
      <c r="CZ446" s="84"/>
      <c r="DA446" s="89">
        <f t="shared" si="1450"/>
        <v>0</v>
      </c>
      <c r="DB446" s="84"/>
      <c r="DC446" s="84"/>
      <c r="DD446" s="91"/>
      <c r="DE446" s="84"/>
      <c r="DF446" s="84"/>
      <c r="DG446" s="84"/>
      <c r="DH446" s="84"/>
      <c r="DI446" s="84"/>
      <c r="DJ446" s="84"/>
      <c r="DK446" s="99"/>
      <c r="DL446" s="89"/>
      <c r="DM446" s="89"/>
      <c r="DN446" s="85">
        <f t="shared" si="1381"/>
        <v>20</v>
      </c>
      <c r="DO446" s="85">
        <f t="shared" si="1382"/>
        <v>2292789.7138719992</v>
      </c>
    </row>
    <row r="447" spans="1:119" s="5" customFormat="1" ht="45" x14ac:dyDescent="0.25">
      <c r="A447" s="73"/>
      <c r="B447" s="78">
        <v>398</v>
      </c>
      <c r="C447" s="188" t="s">
        <v>959</v>
      </c>
      <c r="D447" s="192" t="s">
        <v>960</v>
      </c>
      <c r="E447" s="74">
        <v>25969</v>
      </c>
      <c r="F447" s="195">
        <v>5.39</v>
      </c>
      <c r="G447" s="76">
        <v>1</v>
      </c>
      <c r="H447" s="77"/>
      <c r="I447" s="77"/>
      <c r="J447" s="77"/>
      <c r="K447" s="98">
        <v>3.4599999999999999E-2</v>
      </c>
      <c r="L447" s="82">
        <v>1.4</v>
      </c>
      <c r="M447" s="82">
        <v>1.68</v>
      </c>
      <c r="N447" s="82">
        <v>2.23</v>
      </c>
      <c r="O447" s="83">
        <v>2.57</v>
      </c>
      <c r="P447" s="84">
        <v>20</v>
      </c>
      <c r="Q447" s="99">
        <f t="shared" si="1442"/>
        <v>2838202.7014879999</v>
      </c>
      <c r="R447" s="99"/>
      <c r="S447" s="99"/>
      <c r="T447" s="99"/>
      <c r="U447" s="99">
        <f t="shared" si="1455"/>
        <v>0</v>
      </c>
      <c r="V447" s="84"/>
      <c r="W447" s="99">
        <f t="shared" si="1443"/>
        <v>0</v>
      </c>
      <c r="X447" s="84"/>
      <c r="Y447" s="99">
        <f t="shared" si="1444"/>
        <v>0</v>
      </c>
      <c r="Z447" s="99"/>
      <c r="AA447" s="99"/>
      <c r="AB447" s="84">
        <v>74</v>
      </c>
      <c r="AC447" s="99">
        <f t="shared" si="1445"/>
        <v>10501349.995505601</v>
      </c>
      <c r="AD447" s="84"/>
      <c r="AE447" s="84"/>
      <c r="AF447" s="84"/>
      <c r="AG447" s="99">
        <f t="shared" si="1457"/>
        <v>0</v>
      </c>
      <c r="AH447" s="84"/>
      <c r="AI447" s="84"/>
      <c r="AJ447" s="104"/>
      <c r="AK447" s="99">
        <f t="shared" si="1447"/>
        <v>0</v>
      </c>
      <c r="AL447" s="84"/>
      <c r="AM447" s="99">
        <f t="shared" si="1448"/>
        <v>0</v>
      </c>
      <c r="AN447" s="84"/>
      <c r="AO447" s="99">
        <f t="shared" si="1449"/>
        <v>0</v>
      </c>
      <c r="AP447" s="84"/>
      <c r="AQ447" s="99">
        <f t="shared" si="1451"/>
        <v>0</v>
      </c>
      <c r="AR447" s="90"/>
      <c r="AS447" s="99">
        <f t="shared" si="1452"/>
        <v>0</v>
      </c>
      <c r="AT447" s="84"/>
      <c r="AU447" s="99">
        <f t="shared" si="1453"/>
        <v>0</v>
      </c>
      <c r="AV447" s="84"/>
      <c r="AW447" s="84"/>
      <c r="AX447" s="84"/>
      <c r="AY447" s="84"/>
      <c r="AZ447" s="84"/>
      <c r="BA447" s="84"/>
      <c r="BB447" s="84"/>
      <c r="BC447" s="84"/>
      <c r="BD447" s="84"/>
      <c r="BE447" s="84"/>
      <c r="BF447" s="84"/>
      <c r="BG447" s="84"/>
      <c r="BH447" s="84"/>
      <c r="BI447" s="84"/>
      <c r="BJ447" s="84"/>
      <c r="BK447" s="99"/>
      <c r="BL447" s="84"/>
      <c r="BM447" s="84"/>
      <c r="BN447" s="84"/>
      <c r="BO447" s="84"/>
      <c r="BP447" s="84"/>
      <c r="BQ447" s="84"/>
      <c r="BR447" s="84"/>
      <c r="BS447" s="84"/>
      <c r="BT447" s="84"/>
      <c r="BU447" s="84"/>
      <c r="BV447" s="84"/>
      <c r="BW447" s="89"/>
      <c r="BX447" s="84"/>
      <c r="BY447" s="99"/>
      <c r="BZ447" s="84"/>
      <c r="CA447" s="84"/>
      <c r="CB447" s="84"/>
      <c r="CC447" s="84"/>
      <c r="CD447" s="84"/>
      <c r="CE447" s="84"/>
      <c r="CF447" s="84"/>
      <c r="CG447" s="84"/>
      <c r="CH447" s="84"/>
      <c r="CI447" s="84"/>
      <c r="CJ447" s="84"/>
      <c r="CK447" s="84"/>
      <c r="CL447" s="84"/>
      <c r="CM447" s="84"/>
      <c r="CN447" s="84"/>
      <c r="CO447" s="99"/>
      <c r="CP447" s="84"/>
      <c r="CQ447" s="84"/>
      <c r="CR447" s="84"/>
      <c r="CS447" s="84"/>
      <c r="CT447" s="84"/>
      <c r="CU447" s="84"/>
      <c r="CV447" s="84"/>
      <c r="CW447" s="99"/>
      <c r="CX447" s="90">
        <v>142</v>
      </c>
      <c r="CY447" s="99">
        <f t="shared" si="1456"/>
        <v>20343799.352960158</v>
      </c>
      <c r="CZ447" s="84"/>
      <c r="DA447" s="89">
        <f t="shared" si="1450"/>
        <v>0</v>
      </c>
      <c r="DB447" s="84"/>
      <c r="DC447" s="84"/>
      <c r="DD447" s="91"/>
      <c r="DE447" s="84"/>
      <c r="DF447" s="84"/>
      <c r="DG447" s="84"/>
      <c r="DH447" s="84"/>
      <c r="DI447" s="84"/>
      <c r="DJ447" s="84"/>
      <c r="DK447" s="99"/>
      <c r="DL447" s="89"/>
      <c r="DM447" s="89"/>
      <c r="DN447" s="85">
        <f t="shared" si="1381"/>
        <v>236</v>
      </c>
      <c r="DO447" s="85">
        <f t="shared" si="1382"/>
        <v>33683352.049953759</v>
      </c>
    </row>
    <row r="448" spans="1:119" s="5" customFormat="1" ht="45" x14ac:dyDescent="0.25">
      <c r="A448" s="73"/>
      <c r="B448" s="78">
        <v>399</v>
      </c>
      <c r="C448" s="188" t="s">
        <v>961</v>
      </c>
      <c r="D448" s="192" t="s">
        <v>962</v>
      </c>
      <c r="E448" s="74">
        <v>25969</v>
      </c>
      <c r="F448" s="195">
        <v>6.72</v>
      </c>
      <c r="G448" s="76">
        <v>1</v>
      </c>
      <c r="H448" s="77"/>
      <c r="I448" s="77"/>
      <c r="J448" s="77"/>
      <c r="K448" s="98">
        <v>2.7799999999999998E-2</v>
      </c>
      <c r="L448" s="82">
        <v>1.4</v>
      </c>
      <c r="M448" s="82">
        <v>1.68</v>
      </c>
      <c r="N448" s="82">
        <v>2.23</v>
      </c>
      <c r="O448" s="83">
        <v>2.57</v>
      </c>
      <c r="P448" s="84"/>
      <c r="Q448" s="99">
        <f t="shared" si="1442"/>
        <v>0</v>
      </c>
      <c r="R448" s="99"/>
      <c r="S448" s="99"/>
      <c r="T448" s="99"/>
      <c r="U448" s="99">
        <f t="shared" si="1455"/>
        <v>0</v>
      </c>
      <c r="V448" s="84"/>
      <c r="W448" s="99">
        <f t="shared" si="1443"/>
        <v>0</v>
      </c>
      <c r="X448" s="84"/>
      <c r="Y448" s="99">
        <f t="shared" si="1444"/>
        <v>0</v>
      </c>
      <c r="Z448" s="99"/>
      <c r="AA448" s="99"/>
      <c r="AB448" s="84">
        <v>6</v>
      </c>
      <c r="AC448" s="99">
        <f t="shared" si="1445"/>
        <v>1058713.4992895999</v>
      </c>
      <c r="AD448" s="84"/>
      <c r="AE448" s="84"/>
      <c r="AF448" s="84"/>
      <c r="AG448" s="99">
        <f t="shared" si="1457"/>
        <v>0</v>
      </c>
      <c r="AH448" s="84"/>
      <c r="AI448" s="84"/>
      <c r="AJ448" s="104"/>
      <c r="AK448" s="99">
        <f t="shared" si="1447"/>
        <v>0</v>
      </c>
      <c r="AL448" s="84"/>
      <c r="AM448" s="99">
        <f t="shared" si="1448"/>
        <v>0</v>
      </c>
      <c r="AN448" s="84"/>
      <c r="AO448" s="99">
        <f>(AN448*$E448*$F448*((1-$K448)+$K448*$L448*$G448))</f>
        <v>0</v>
      </c>
      <c r="AP448" s="84"/>
      <c r="AQ448" s="99">
        <f t="shared" si="1451"/>
        <v>0</v>
      </c>
      <c r="AR448" s="90"/>
      <c r="AS448" s="99">
        <f t="shared" si="1452"/>
        <v>0</v>
      </c>
      <c r="AT448" s="84"/>
      <c r="AU448" s="99">
        <f t="shared" si="1453"/>
        <v>0</v>
      </c>
      <c r="AV448" s="84"/>
      <c r="AW448" s="84"/>
      <c r="AX448" s="84"/>
      <c r="AY448" s="84"/>
      <c r="AZ448" s="84"/>
      <c r="BA448" s="84"/>
      <c r="BB448" s="84"/>
      <c r="BC448" s="84"/>
      <c r="BD448" s="84"/>
      <c r="BE448" s="84"/>
      <c r="BF448" s="84"/>
      <c r="BG448" s="84"/>
      <c r="BH448" s="84"/>
      <c r="BI448" s="84"/>
      <c r="BJ448" s="84"/>
      <c r="BK448" s="99"/>
      <c r="BL448" s="84"/>
      <c r="BM448" s="84"/>
      <c r="BN448" s="84"/>
      <c r="BO448" s="84"/>
      <c r="BP448" s="84"/>
      <c r="BQ448" s="84"/>
      <c r="BR448" s="84"/>
      <c r="BS448" s="84"/>
      <c r="BT448" s="84"/>
      <c r="BU448" s="84"/>
      <c r="BV448" s="84"/>
      <c r="BW448" s="89"/>
      <c r="BX448" s="84"/>
      <c r="BY448" s="99"/>
      <c r="BZ448" s="84"/>
      <c r="CA448" s="84"/>
      <c r="CB448" s="84"/>
      <c r="CC448" s="84"/>
      <c r="CD448" s="84"/>
      <c r="CE448" s="84"/>
      <c r="CF448" s="84"/>
      <c r="CG448" s="84"/>
      <c r="CH448" s="84"/>
      <c r="CI448" s="84"/>
      <c r="CJ448" s="84"/>
      <c r="CK448" s="84"/>
      <c r="CL448" s="84"/>
      <c r="CM448" s="84"/>
      <c r="CN448" s="84"/>
      <c r="CO448" s="99"/>
      <c r="CP448" s="84"/>
      <c r="CQ448" s="84"/>
      <c r="CR448" s="84"/>
      <c r="CS448" s="84"/>
      <c r="CT448" s="84"/>
      <c r="CU448" s="84"/>
      <c r="CV448" s="84"/>
      <c r="CW448" s="99"/>
      <c r="CX448" s="90"/>
      <c r="CY448" s="99">
        <f t="shared" si="1456"/>
        <v>0</v>
      </c>
      <c r="CZ448" s="84"/>
      <c r="DA448" s="89">
        <f t="shared" si="1450"/>
        <v>0</v>
      </c>
      <c r="DB448" s="84"/>
      <c r="DC448" s="84"/>
      <c r="DD448" s="91"/>
      <c r="DE448" s="84"/>
      <c r="DF448" s="84"/>
      <c r="DG448" s="84"/>
      <c r="DH448" s="84"/>
      <c r="DI448" s="84"/>
      <c r="DJ448" s="84"/>
      <c r="DK448" s="99"/>
      <c r="DL448" s="89"/>
      <c r="DM448" s="89"/>
      <c r="DN448" s="85">
        <f t="shared" si="1381"/>
        <v>6</v>
      </c>
      <c r="DO448" s="85">
        <f t="shared" si="1382"/>
        <v>1058713.4992895999</v>
      </c>
    </row>
    <row r="449" spans="1:119" s="5" customFormat="1" ht="45" x14ac:dyDescent="0.25">
      <c r="A449" s="73"/>
      <c r="B449" s="78">
        <v>400</v>
      </c>
      <c r="C449" s="188" t="s">
        <v>963</v>
      </c>
      <c r="D449" s="192" t="s">
        <v>964</v>
      </c>
      <c r="E449" s="74">
        <v>25969</v>
      </c>
      <c r="F449" s="195">
        <v>10.11</v>
      </c>
      <c r="G449" s="76">
        <v>1</v>
      </c>
      <c r="H449" s="77"/>
      <c r="I449" s="77"/>
      <c r="J449" s="77"/>
      <c r="K449" s="98">
        <v>1.84E-2</v>
      </c>
      <c r="L449" s="82">
        <v>1.4</v>
      </c>
      <c r="M449" s="82">
        <v>1.68</v>
      </c>
      <c r="N449" s="82">
        <v>2.23</v>
      </c>
      <c r="O449" s="83">
        <v>2.57</v>
      </c>
      <c r="P449" s="84">
        <v>5</v>
      </c>
      <c r="Q449" s="99">
        <f t="shared" si="1442"/>
        <v>1322394.664512</v>
      </c>
      <c r="R449" s="99"/>
      <c r="S449" s="99"/>
      <c r="T449" s="99"/>
      <c r="U449" s="99">
        <f t="shared" si="1455"/>
        <v>0</v>
      </c>
      <c r="V449" s="84"/>
      <c r="W449" s="99">
        <f t="shared" si="1443"/>
        <v>0</v>
      </c>
      <c r="X449" s="84"/>
      <c r="Y449" s="99">
        <f t="shared" si="1444"/>
        <v>0</v>
      </c>
      <c r="Z449" s="99"/>
      <c r="AA449" s="99"/>
      <c r="AB449" s="84">
        <v>18</v>
      </c>
      <c r="AC449" s="99">
        <f>(AB449*$E449*$F449*((1-$K449)+$K449*$L449*$G449))</f>
        <v>4760620.7922432004</v>
      </c>
      <c r="AD449" s="84"/>
      <c r="AE449" s="84"/>
      <c r="AF449" s="84"/>
      <c r="AG449" s="99">
        <f t="shared" si="1457"/>
        <v>0</v>
      </c>
      <c r="AH449" s="84"/>
      <c r="AI449" s="84"/>
      <c r="AJ449" s="104"/>
      <c r="AK449" s="99">
        <f t="shared" si="1447"/>
        <v>0</v>
      </c>
      <c r="AL449" s="84"/>
      <c r="AM449" s="99">
        <f t="shared" si="1448"/>
        <v>0</v>
      </c>
      <c r="AN449" s="84"/>
      <c r="AO449" s="99">
        <f t="shared" si="1449"/>
        <v>0</v>
      </c>
      <c r="AP449" s="84"/>
      <c r="AQ449" s="99">
        <f t="shared" si="1451"/>
        <v>0</v>
      </c>
      <c r="AR449" s="90"/>
      <c r="AS449" s="99">
        <f t="shared" si="1452"/>
        <v>0</v>
      </c>
      <c r="AT449" s="84"/>
      <c r="AU449" s="99">
        <f t="shared" si="1453"/>
        <v>0</v>
      </c>
      <c r="AV449" s="84"/>
      <c r="AW449" s="84"/>
      <c r="AX449" s="84"/>
      <c r="AY449" s="84"/>
      <c r="AZ449" s="84"/>
      <c r="BA449" s="84"/>
      <c r="BB449" s="84"/>
      <c r="BC449" s="84"/>
      <c r="BD449" s="84"/>
      <c r="BE449" s="84"/>
      <c r="BF449" s="84"/>
      <c r="BG449" s="84"/>
      <c r="BH449" s="84"/>
      <c r="BI449" s="84"/>
      <c r="BJ449" s="84"/>
      <c r="BK449" s="99"/>
      <c r="BL449" s="84"/>
      <c r="BM449" s="84"/>
      <c r="BN449" s="84"/>
      <c r="BO449" s="84"/>
      <c r="BP449" s="84"/>
      <c r="BQ449" s="84"/>
      <c r="BR449" s="84"/>
      <c r="BS449" s="84"/>
      <c r="BT449" s="84"/>
      <c r="BU449" s="84"/>
      <c r="BV449" s="84"/>
      <c r="BW449" s="89"/>
      <c r="BX449" s="84"/>
      <c r="BY449" s="99"/>
      <c r="BZ449" s="84"/>
      <c r="CA449" s="84"/>
      <c r="CB449" s="84"/>
      <c r="CC449" s="84"/>
      <c r="CD449" s="84"/>
      <c r="CE449" s="84"/>
      <c r="CF449" s="84"/>
      <c r="CG449" s="84"/>
      <c r="CH449" s="84"/>
      <c r="CI449" s="84"/>
      <c r="CJ449" s="84"/>
      <c r="CK449" s="84"/>
      <c r="CL449" s="84"/>
      <c r="CM449" s="84"/>
      <c r="CN449" s="84"/>
      <c r="CO449" s="99"/>
      <c r="CP449" s="84"/>
      <c r="CQ449" s="84"/>
      <c r="CR449" s="84"/>
      <c r="CS449" s="84"/>
      <c r="CT449" s="84"/>
      <c r="CU449" s="84"/>
      <c r="CV449" s="84"/>
      <c r="CW449" s="99"/>
      <c r="CX449" s="90"/>
      <c r="CY449" s="99">
        <f t="shared" si="1456"/>
        <v>0</v>
      </c>
      <c r="CZ449" s="84"/>
      <c r="DA449" s="89">
        <f t="shared" si="1450"/>
        <v>0</v>
      </c>
      <c r="DB449" s="84"/>
      <c r="DC449" s="84"/>
      <c r="DD449" s="91"/>
      <c r="DE449" s="84"/>
      <c r="DF449" s="84"/>
      <c r="DG449" s="84"/>
      <c r="DH449" s="84"/>
      <c r="DI449" s="84"/>
      <c r="DJ449" s="84"/>
      <c r="DK449" s="99"/>
      <c r="DL449" s="89"/>
      <c r="DM449" s="89"/>
      <c r="DN449" s="85">
        <f t="shared" si="1381"/>
        <v>23</v>
      </c>
      <c r="DO449" s="85">
        <f t="shared" si="1382"/>
        <v>6083015.4567552004</v>
      </c>
    </row>
    <row r="450" spans="1:119" s="5" customFormat="1" ht="45" x14ac:dyDescent="0.25">
      <c r="A450" s="73"/>
      <c r="B450" s="78">
        <v>401</v>
      </c>
      <c r="C450" s="188" t="s">
        <v>965</v>
      </c>
      <c r="D450" s="192" t="s">
        <v>966</v>
      </c>
      <c r="E450" s="74">
        <v>25969</v>
      </c>
      <c r="F450" s="195">
        <v>20.34</v>
      </c>
      <c r="G450" s="76">
        <v>1</v>
      </c>
      <c r="H450" s="77"/>
      <c r="I450" s="77"/>
      <c r="J450" s="77"/>
      <c r="K450" s="98">
        <v>9.1999999999999998E-3</v>
      </c>
      <c r="L450" s="82">
        <v>1.4</v>
      </c>
      <c r="M450" s="82">
        <v>1.68</v>
      </c>
      <c r="N450" s="82">
        <v>2.23</v>
      </c>
      <c r="O450" s="83">
        <v>2.57</v>
      </c>
      <c r="P450" s="84"/>
      <c r="Q450" s="99">
        <f t="shared" si="1442"/>
        <v>0</v>
      </c>
      <c r="R450" s="99"/>
      <c r="S450" s="99"/>
      <c r="T450" s="99"/>
      <c r="U450" s="99">
        <f t="shared" si="1455"/>
        <v>0</v>
      </c>
      <c r="V450" s="84"/>
      <c r="W450" s="99">
        <f t="shared" si="1443"/>
        <v>0</v>
      </c>
      <c r="X450" s="84"/>
      <c r="Y450" s="99">
        <f t="shared" si="1444"/>
        <v>0</v>
      </c>
      <c r="Z450" s="99"/>
      <c r="AA450" s="99"/>
      <c r="AB450" s="84"/>
      <c r="AC450" s="99">
        <f t="shared" si="1445"/>
        <v>0</v>
      </c>
      <c r="AD450" s="84"/>
      <c r="AE450" s="84"/>
      <c r="AF450" s="84"/>
      <c r="AG450" s="99">
        <f t="shared" si="1457"/>
        <v>0</v>
      </c>
      <c r="AH450" s="84"/>
      <c r="AI450" s="84"/>
      <c r="AJ450" s="104"/>
      <c r="AK450" s="99">
        <f>(AJ450*$E450*$F450*((1-$K450)+$K450*$L450*$G450))</f>
        <v>0</v>
      </c>
      <c r="AL450" s="84"/>
      <c r="AM450" s="99">
        <f t="shared" si="1448"/>
        <v>0</v>
      </c>
      <c r="AN450" s="84"/>
      <c r="AO450" s="99">
        <f t="shared" si="1449"/>
        <v>0</v>
      </c>
      <c r="AP450" s="84"/>
      <c r="AQ450" s="99">
        <f t="shared" si="1451"/>
        <v>0</v>
      </c>
      <c r="AR450" s="90"/>
      <c r="AS450" s="99">
        <f t="shared" si="1452"/>
        <v>0</v>
      </c>
      <c r="AT450" s="84"/>
      <c r="AU450" s="99">
        <f t="shared" si="1453"/>
        <v>0</v>
      </c>
      <c r="AV450" s="84"/>
      <c r="AW450" s="84"/>
      <c r="AX450" s="84"/>
      <c r="AY450" s="84"/>
      <c r="AZ450" s="84"/>
      <c r="BA450" s="84"/>
      <c r="BB450" s="84"/>
      <c r="BC450" s="84"/>
      <c r="BD450" s="84"/>
      <c r="BE450" s="84"/>
      <c r="BF450" s="84"/>
      <c r="BG450" s="84"/>
      <c r="BH450" s="84"/>
      <c r="BI450" s="84"/>
      <c r="BJ450" s="84"/>
      <c r="BK450" s="99"/>
      <c r="BL450" s="84"/>
      <c r="BM450" s="84"/>
      <c r="BN450" s="84"/>
      <c r="BO450" s="84"/>
      <c r="BP450" s="84"/>
      <c r="BQ450" s="84"/>
      <c r="BR450" s="84"/>
      <c r="BS450" s="84"/>
      <c r="BT450" s="84"/>
      <c r="BU450" s="84"/>
      <c r="BV450" s="84"/>
      <c r="BW450" s="89"/>
      <c r="BX450" s="84"/>
      <c r="BY450" s="99"/>
      <c r="BZ450" s="84"/>
      <c r="CA450" s="84"/>
      <c r="CB450" s="84"/>
      <c r="CC450" s="84"/>
      <c r="CD450" s="84"/>
      <c r="CE450" s="84"/>
      <c r="CF450" s="84"/>
      <c r="CG450" s="84"/>
      <c r="CH450" s="84"/>
      <c r="CI450" s="84"/>
      <c r="CJ450" s="84"/>
      <c r="CK450" s="84"/>
      <c r="CL450" s="84"/>
      <c r="CM450" s="84"/>
      <c r="CN450" s="84"/>
      <c r="CO450" s="99"/>
      <c r="CP450" s="84"/>
      <c r="CQ450" s="84"/>
      <c r="CR450" s="84"/>
      <c r="CS450" s="84"/>
      <c r="CT450" s="84"/>
      <c r="CU450" s="84"/>
      <c r="CV450" s="84"/>
      <c r="CW450" s="99"/>
      <c r="CX450" s="90"/>
      <c r="CY450" s="99">
        <f t="shared" si="1456"/>
        <v>0</v>
      </c>
      <c r="CZ450" s="84"/>
      <c r="DA450" s="89">
        <f t="shared" si="1450"/>
        <v>0</v>
      </c>
      <c r="DB450" s="84"/>
      <c r="DC450" s="84"/>
      <c r="DD450" s="91"/>
      <c r="DE450" s="84"/>
      <c r="DF450" s="84"/>
      <c r="DG450" s="84"/>
      <c r="DH450" s="84"/>
      <c r="DI450" s="84"/>
      <c r="DJ450" s="84"/>
      <c r="DK450" s="99"/>
      <c r="DL450" s="89"/>
      <c r="DM450" s="89"/>
      <c r="DN450" s="85">
        <f t="shared" si="1381"/>
        <v>0</v>
      </c>
      <c r="DO450" s="85">
        <f t="shared" si="1382"/>
        <v>0</v>
      </c>
    </row>
    <row r="451" spans="1:119" s="5" customFormat="1" ht="45" x14ac:dyDescent="0.25">
      <c r="A451" s="73"/>
      <c r="B451" s="78">
        <v>402</v>
      </c>
      <c r="C451" s="188" t="s">
        <v>967</v>
      </c>
      <c r="D451" s="192" t="s">
        <v>968</v>
      </c>
      <c r="E451" s="74">
        <v>25969</v>
      </c>
      <c r="F451" s="195">
        <v>21.93</v>
      </c>
      <c r="G451" s="76">
        <v>1</v>
      </c>
      <c r="H451" s="77"/>
      <c r="I451" s="77"/>
      <c r="J451" s="77"/>
      <c r="K451" s="98">
        <v>8.5000000000000006E-3</v>
      </c>
      <c r="L451" s="82">
        <v>1.4</v>
      </c>
      <c r="M451" s="82">
        <v>1.68</v>
      </c>
      <c r="N451" s="82">
        <v>2.23</v>
      </c>
      <c r="O451" s="83">
        <v>2.57</v>
      </c>
      <c r="P451" s="84"/>
      <c r="Q451" s="99">
        <f t="shared" si="1442"/>
        <v>0</v>
      </c>
      <c r="R451" s="99"/>
      <c r="S451" s="99"/>
      <c r="T451" s="99"/>
      <c r="U451" s="99">
        <f t="shared" si="1455"/>
        <v>0</v>
      </c>
      <c r="V451" s="84"/>
      <c r="W451" s="99">
        <f t="shared" si="1443"/>
        <v>0</v>
      </c>
      <c r="X451" s="84"/>
      <c r="Y451" s="99">
        <f t="shared" si="1444"/>
        <v>0</v>
      </c>
      <c r="Z451" s="99"/>
      <c r="AA451" s="99"/>
      <c r="AB451" s="84"/>
      <c r="AC451" s="99">
        <f t="shared" si="1445"/>
        <v>0</v>
      </c>
      <c r="AD451" s="84"/>
      <c r="AE451" s="84"/>
      <c r="AF451" s="84"/>
      <c r="AG451" s="99">
        <f t="shared" si="1457"/>
        <v>0</v>
      </c>
      <c r="AH451" s="84"/>
      <c r="AI451" s="84"/>
      <c r="AJ451" s="104"/>
      <c r="AK451" s="99">
        <f t="shared" si="1447"/>
        <v>0</v>
      </c>
      <c r="AL451" s="84"/>
      <c r="AM451" s="99">
        <f t="shared" si="1448"/>
        <v>0</v>
      </c>
      <c r="AN451" s="84"/>
      <c r="AO451" s="99">
        <f t="shared" si="1449"/>
        <v>0</v>
      </c>
      <c r="AP451" s="84"/>
      <c r="AQ451" s="99">
        <f t="shared" si="1451"/>
        <v>0</v>
      </c>
      <c r="AR451" s="90"/>
      <c r="AS451" s="99">
        <f t="shared" si="1452"/>
        <v>0</v>
      </c>
      <c r="AT451" s="84"/>
      <c r="AU451" s="99">
        <f t="shared" si="1453"/>
        <v>0</v>
      </c>
      <c r="AV451" s="84"/>
      <c r="AW451" s="84"/>
      <c r="AX451" s="84"/>
      <c r="AY451" s="84"/>
      <c r="AZ451" s="84"/>
      <c r="BA451" s="84"/>
      <c r="BB451" s="84"/>
      <c r="BC451" s="84"/>
      <c r="BD451" s="84"/>
      <c r="BE451" s="84"/>
      <c r="BF451" s="84"/>
      <c r="BG451" s="84"/>
      <c r="BH451" s="84"/>
      <c r="BI451" s="84"/>
      <c r="BJ451" s="84"/>
      <c r="BK451" s="99"/>
      <c r="BL451" s="84"/>
      <c r="BM451" s="84"/>
      <c r="BN451" s="84"/>
      <c r="BO451" s="84"/>
      <c r="BP451" s="84"/>
      <c r="BQ451" s="84"/>
      <c r="BR451" s="84"/>
      <c r="BS451" s="84"/>
      <c r="BT451" s="84"/>
      <c r="BU451" s="84"/>
      <c r="BV451" s="84"/>
      <c r="BW451" s="89"/>
      <c r="BX451" s="84"/>
      <c r="BY451" s="99"/>
      <c r="BZ451" s="84"/>
      <c r="CA451" s="84"/>
      <c r="CB451" s="84"/>
      <c r="CC451" s="84"/>
      <c r="CD451" s="84"/>
      <c r="CE451" s="84"/>
      <c r="CF451" s="84"/>
      <c r="CG451" s="84"/>
      <c r="CH451" s="84"/>
      <c r="CI451" s="84"/>
      <c r="CJ451" s="84"/>
      <c r="CK451" s="84"/>
      <c r="CL451" s="84"/>
      <c r="CM451" s="84"/>
      <c r="CN451" s="84"/>
      <c r="CO451" s="99"/>
      <c r="CP451" s="84"/>
      <c r="CQ451" s="84"/>
      <c r="CR451" s="84"/>
      <c r="CS451" s="84"/>
      <c r="CT451" s="84"/>
      <c r="CU451" s="84"/>
      <c r="CV451" s="84"/>
      <c r="CW451" s="99"/>
      <c r="CX451" s="90"/>
      <c r="CY451" s="99">
        <f t="shared" si="1456"/>
        <v>0</v>
      </c>
      <c r="CZ451" s="84"/>
      <c r="DA451" s="89">
        <f t="shared" si="1450"/>
        <v>0</v>
      </c>
      <c r="DB451" s="84"/>
      <c r="DC451" s="84"/>
      <c r="DD451" s="91"/>
      <c r="DE451" s="84"/>
      <c r="DF451" s="84"/>
      <c r="DG451" s="84"/>
      <c r="DH451" s="84"/>
      <c r="DI451" s="84"/>
      <c r="DJ451" s="84"/>
      <c r="DK451" s="99"/>
      <c r="DL451" s="89"/>
      <c r="DM451" s="89"/>
      <c r="DN451" s="85">
        <f t="shared" si="1381"/>
        <v>0</v>
      </c>
      <c r="DO451" s="85">
        <f t="shared" si="1382"/>
        <v>0</v>
      </c>
    </row>
    <row r="452" spans="1:119" s="5" customFormat="1" ht="45" x14ac:dyDescent="0.25">
      <c r="A452" s="73"/>
      <c r="B452" s="78">
        <v>403</v>
      </c>
      <c r="C452" s="188" t="s">
        <v>969</v>
      </c>
      <c r="D452" s="192" t="s">
        <v>970</v>
      </c>
      <c r="E452" s="74">
        <v>25969</v>
      </c>
      <c r="F452" s="195">
        <v>42.61</v>
      </c>
      <c r="G452" s="76">
        <v>1</v>
      </c>
      <c r="H452" s="77"/>
      <c r="I452" s="77"/>
      <c r="J452" s="77"/>
      <c r="K452" s="98">
        <v>4.4000000000000003E-3</v>
      </c>
      <c r="L452" s="82">
        <v>1.4</v>
      </c>
      <c r="M452" s="82">
        <v>1.68</v>
      </c>
      <c r="N452" s="82">
        <v>2.23</v>
      </c>
      <c r="O452" s="83">
        <v>2.57</v>
      </c>
      <c r="P452" s="84"/>
      <c r="Q452" s="99">
        <f t="shared" si="1442"/>
        <v>0</v>
      </c>
      <c r="R452" s="99"/>
      <c r="S452" s="99"/>
      <c r="T452" s="99"/>
      <c r="U452" s="99">
        <f t="shared" si="1455"/>
        <v>0</v>
      </c>
      <c r="V452" s="84"/>
      <c r="W452" s="99">
        <f t="shared" si="1443"/>
        <v>0</v>
      </c>
      <c r="X452" s="84"/>
      <c r="Y452" s="99">
        <f t="shared" si="1444"/>
        <v>0</v>
      </c>
      <c r="Z452" s="99"/>
      <c r="AA452" s="99"/>
      <c r="AB452" s="84"/>
      <c r="AC452" s="99">
        <f t="shared" si="1445"/>
        <v>0</v>
      </c>
      <c r="AD452" s="84"/>
      <c r="AE452" s="84"/>
      <c r="AF452" s="84"/>
      <c r="AG452" s="99">
        <f t="shared" si="1457"/>
        <v>0</v>
      </c>
      <c r="AH452" s="84"/>
      <c r="AI452" s="84"/>
      <c r="AJ452" s="104"/>
      <c r="AK452" s="99">
        <f t="shared" si="1447"/>
        <v>0</v>
      </c>
      <c r="AL452" s="84"/>
      <c r="AM452" s="99">
        <f t="shared" si="1448"/>
        <v>0</v>
      </c>
      <c r="AN452" s="84"/>
      <c r="AO452" s="99">
        <f t="shared" si="1449"/>
        <v>0</v>
      </c>
      <c r="AP452" s="84"/>
      <c r="AQ452" s="99">
        <f t="shared" si="1451"/>
        <v>0</v>
      </c>
      <c r="AR452" s="90"/>
      <c r="AS452" s="99">
        <f t="shared" si="1452"/>
        <v>0</v>
      </c>
      <c r="AT452" s="84"/>
      <c r="AU452" s="99">
        <f t="shared" si="1453"/>
        <v>0</v>
      </c>
      <c r="AV452" s="84"/>
      <c r="AW452" s="84"/>
      <c r="AX452" s="84"/>
      <c r="AY452" s="84"/>
      <c r="AZ452" s="84"/>
      <c r="BA452" s="84"/>
      <c r="BB452" s="84"/>
      <c r="BC452" s="84"/>
      <c r="BD452" s="84"/>
      <c r="BE452" s="84"/>
      <c r="BF452" s="84"/>
      <c r="BG452" s="84"/>
      <c r="BH452" s="84"/>
      <c r="BI452" s="84"/>
      <c r="BJ452" s="84"/>
      <c r="BK452" s="99"/>
      <c r="BL452" s="84"/>
      <c r="BM452" s="84"/>
      <c r="BN452" s="84"/>
      <c r="BO452" s="84"/>
      <c r="BP452" s="84"/>
      <c r="BQ452" s="84"/>
      <c r="BR452" s="84"/>
      <c r="BS452" s="84"/>
      <c r="BT452" s="84"/>
      <c r="BU452" s="84"/>
      <c r="BV452" s="84"/>
      <c r="BW452" s="89"/>
      <c r="BX452" s="84"/>
      <c r="BY452" s="99"/>
      <c r="BZ452" s="84"/>
      <c r="CA452" s="84"/>
      <c r="CB452" s="84"/>
      <c r="CC452" s="84"/>
      <c r="CD452" s="84"/>
      <c r="CE452" s="84"/>
      <c r="CF452" s="84"/>
      <c r="CG452" s="84"/>
      <c r="CH452" s="84"/>
      <c r="CI452" s="84"/>
      <c r="CJ452" s="84"/>
      <c r="CK452" s="84"/>
      <c r="CL452" s="84"/>
      <c r="CM452" s="84"/>
      <c r="CN452" s="84"/>
      <c r="CO452" s="99"/>
      <c r="CP452" s="84"/>
      <c r="CQ452" s="84"/>
      <c r="CR452" s="84"/>
      <c r="CS452" s="84"/>
      <c r="CT452" s="84"/>
      <c r="CU452" s="84"/>
      <c r="CV452" s="84"/>
      <c r="CW452" s="99"/>
      <c r="CX452" s="90"/>
      <c r="CY452" s="99">
        <f t="shared" si="1456"/>
        <v>0</v>
      </c>
      <c r="CZ452" s="84"/>
      <c r="DA452" s="89">
        <f t="shared" si="1450"/>
        <v>0</v>
      </c>
      <c r="DB452" s="84"/>
      <c r="DC452" s="84"/>
      <c r="DD452" s="91"/>
      <c r="DE452" s="84"/>
      <c r="DF452" s="84"/>
      <c r="DG452" s="84"/>
      <c r="DH452" s="84"/>
      <c r="DI452" s="84"/>
      <c r="DJ452" s="84"/>
      <c r="DK452" s="99"/>
      <c r="DL452" s="89"/>
      <c r="DM452" s="89"/>
      <c r="DN452" s="85">
        <f t="shared" si="1381"/>
        <v>0</v>
      </c>
      <c r="DO452" s="85">
        <f t="shared" si="1382"/>
        <v>0</v>
      </c>
    </row>
    <row r="453" spans="1:119" s="5" customFormat="1" ht="45" x14ac:dyDescent="0.25">
      <c r="A453" s="73"/>
      <c r="B453" s="78">
        <v>404</v>
      </c>
      <c r="C453" s="188" t="s">
        <v>971</v>
      </c>
      <c r="D453" s="192" t="s">
        <v>972</v>
      </c>
      <c r="E453" s="74">
        <v>25969</v>
      </c>
      <c r="F453" s="195">
        <v>87.15</v>
      </c>
      <c r="G453" s="76">
        <v>1</v>
      </c>
      <c r="H453" s="77"/>
      <c r="I453" s="77"/>
      <c r="J453" s="77"/>
      <c r="K453" s="98">
        <v>2.0999999999999999E-3</v>
      </c>
      <c r="L453" s="82">
        <v>1.4</v>
      </c>
      <c r="M453" s="82">
        <v>1.68</v>
      </c>
      <c r="N453" s="82">
        <v>2.23</v>
      </c>
      <c r="O453" s="83">
        <v>2.57</v>
      </c>
      <c r="P453" s="84"/>
      <c r="Q453" s="99">
        <f t="shared" si="1442"/>
        <v>0</v>
      </c>
      <c r="R453" s="99"/>
      <c r="S453" s="99"/>
      <c r="T453" s="99"/>
      <c r="U453" s="99">
        <f t="shared" si="1455"/>
        <v>0</v>
      </c>
      <c r="V453" s="84"/>
      <c r="W453" s="99">
        <f t="shared" si="1443"/>
        <v>0</v>
      </c>
      <c r="X453" s="84"/>
      <c r="Y453" s="99">
        <f t="shared" si="1444"/>
        <v>0</v>
      </c>
      <c r="Z453" s="99"/>
      <c r="AA453" s="99"/>
      <c r="AB453" s="84"/>
      <c r="AC453" s="99">
        <f t="shared" si="1445"/>
        <v>0</v>
      </c>
      <c r="AD453" s="84"/>
      <c r="AE453" s="84"/>
      <c r="AF453" s="84"/>
      <c r="AG453" s="99">
        <f>(AF453*$E453*$F453*((1-$K453)+$K453*$L453*$G453))</f>
        <v>0</v>
      </c>
      <c r="AH453" s="84"/>
      <c r="AI453" s="84"/>
      <c r="AJ453" s="104"/>
      <c r="AK453" s="99">
        <f t="shared" si="1447"/>
        <v>0</v>
      </c>
      <c r="AL453" s="84"/>
      <c r="AM453" s="99">
        <f t="shared" si="1448"/>
        <v>0</v>
      </c>
      <c r="AN453" s="84"/>
      <c r="AO453" s="99">
        <f t="shared" si="1449"/>
        <v>0</v>
      </c>
      <c r="AP453" s="84"/>
      <c r="AQ453" s="99">
        <f t="shared" si="1451"/>
        <v>0</v>
      </c>
      <c r="AR453" s="90"/>
      <c r="AS453" s="99">
        <f t="shared" si="1452"/>
        <v>0</v>
      </c>
      <c r="AT453" s="84"/>
      <c r="AU453" s="99">
        <f t="shared" si="1453"/>
        <v>0</v>
      </c>
      <c r="AV453" s="84"/>
      <c r="AW453" s="84"/>
      <c r="AX453" s="84"/>
      <c r="AY453" s="84"/>
      <c r="AZ453" s="84"/>
      <c r="BA453" s="84"/>
      <c r="BB453" s="84"/>
      <c r="BC453" s="84"/>
      <c r="BD453" s="84"/>
      <c r="BE453" s="84"/>
      <c r="BF453" s="84"/>
      <c r="BG453" s="84"/>
      <c r="BH453" s="84"/>
      <c r="BI453" s="84"/>
      <c r="BJ453" s="84"/>
      <c r="BK453" s="99"/>
      <c r="BL453" s="84"/>
      <c r="BM453" s="84"/>
      <c r="BN453" s="84"/>
      <c r="BO453" s="84"/>
      <c r="BP453" s="84"/>
      <c r="BQ453" s="84"/>
      <c r="BR453" s="84"/>
      <c r="BS453" s="84"/>
      <c r="BT453" s="84"/>
      <c r="BU453" s="84"/>
      <c r="BV453" s="84"/>
      <c r="BW453" s="89"/>
      <c r="BX453" s="84"/>
      <c r="BY453" s="99"/>
      <c r="BZ453" s="84"/>
      <c r="CA453" s="84"/>
      <c r="CB453" s="84"/>
      <c r="CC453" s="84"/>
      <c r="CD453" s="84"/>
      <c r="CE453" s="84"/>
      <c r="CF453" s="84"/>
      <c r="CG453" s="84"/>
      <c r="CH453" s="84"/>
      <c r="CI453" s="84"/>
      <c r="CJ453" s="84"/>
      <c r="CK453" s="84"/>
      <c r="CL453" s="84"/>
      <c r="CM453" s="84"/>
      <c r="CN453" s="84"/>
      <c r="CO453" s="99"/>
      <c r="CP453" s="84"/>
      <c r="CQ453" s="84"/>
      <c r="CR453" s="84"/>
      <c r="CS453" s="84"/>
      <c r="CT453" s="84"/>
      <c r="CU453" s="84"/>
      <c r="CV453" s="84"/>
      <c r="CW453" s="99"/>
      <c r="CX453" s="90"/>
      <c r="CY453" s="99">
        <f t="shared" si="1456"/>
        <v>0</v>
      </c>
      <c r="CZ453" s="84"/>
      <c r="DA453" s="89">
        <f t="shared" si="1450"/>
        <v>0</v>
      </c>
      <c r="DB453" s="84"/>
      <c r="DC453" s="84"/>
      <c r="DD453" s="91"/>
      <c r="DE453" s="84"/>
      <c r="DF453" s="84"/>
      <c r="DG453" s="84"/>
      <c r="DH453" s="84"/>
      <c r="DI453" s="84"/>
      <c r="DJ453" s="84"/>
      <c r="DK453" s="99"/>
      <c r="DL453" s="89"/>
      <c r="DM453" s="89"/>
      <c r="DN453" s="85">
        <f t="shared" si="1381"/>
        <v>0</v>
      </c>
      <c r="DO453" s="85">
        <f t="shared" si="1382"/>
        <v>0</v>
      </c>
    </row>
    <row r="454" spans="1:119" ht="15.75" customHeight="1" x14ac:dyDescent="0.25">
      <c r="A454" s="196">
        <v>37</v>
      </c>
      <c r="B454" s="211"/>
      <c r="C454" s="212"/>
      <c r="D454" s="214" t="s">
        <v>973</v>
      </c>
      <c r="E454" s="200">
        <v>25969</v>
      </c>
      <c r="F454" s="213">
        <v>1.75</v>
      </c>
      <c r="G454" s="207"/>
      <c r="H454" s="77"/>
      <c r="I454" s="77"/>
      <c r="J454" s="77"/>
      <c r="K454" s="208"/>
      <c r="L454" s="209">
        <v>1.4</v>
      </c>
      <c r="M454" s="209">
        <v>1.68</v>
      </c>
      <c r="N454" s="209">
        <v>2.23</v>
      </c>
      <c r="O454" s="210">
        <v>2.57</v>
      </c>
      <c r="P454" s="206">
        <f t="shared" ref="P454:CA454" si="1458">SUM(P455:P480)</f>
        <v>603</v>
      </c>
      <c r="Q454" s="206">
        <f t="shared" si="1458"/>
        <v>31453185.358000003</v>
      </c>
      <c r="R454" s="206">
        <f t="shared" si="1458"/>
        <v>250</v>
      </c>
      <c r="S454" s="206">
        <f t="shared" si="1458"/>
        <v>48666944.759999998</v>
      </c>
      <c r="T454" s="206">
        <f t="shared" si="1458"/>
        <v>0</v>
      </c>
      <c r="U454" s="206">
        <f t="shared" si="1458"/>
        <v>0</v>
      </c>
      <c r="V454" s="206">
        <f t="shared" si="1458"/>
        <v>0</v>
      </c>
      <c r="W454" s="206">
        <f t="shared" si="1458"/>
        <v>0</v>
      </c>
      <c r="X454" s="206">
        <f t="shared" si="1458"/>
        <v>0</v>
      </c>
      <c r="Y454" s="206">
        <f t="shared" si="1458"/>
        <v>0</v>
      </c>
      <c r="Z454" s="206">
        <f t="shared" si="1458"/>
        <v>0</v>
      </c>
      <c r="AA454" s="206">
        <f t="shared" si="1458"/>
        <v>0</v>
      </c>
      <c r="AB454" s="206">
        <f t="shared" si="1458"/>
        <v>0</v>
      </c>
      <c r="AC454" s="206">
        <f t="shared" si="1458"/>
        <v>0</v>
      </c>
      <c r="AD454" s="206">
        <f t="shared" si="1458"/>
        <v>0</v>
      </c>
      <c r="AE454" s="206">
        <f t="shared" si="1458"/>
        <v>0</v>
      </c>
      <c r="AF454" s="206">
        <f t="shared" si="1458"/>
        <v>0</v>
      </c>
      <c r="AG454" s="206">
        <f t="shared" si="1458"/>
        <v>0</v>
      </c>
      <c r="AH454" s="206">
        <f t="shared" si="1458"/>
        <v>0</v>
      </c>
      <c r="AI454" s="206">
        <f t="shared" si="1458"/>
        <v>0</v>
      </c>
      <c r="AJ454" s="206">
        <f t="shared" si="1458"/>
        <v>0</v>
      </c>
      <c r="AK454" s="206">
        <f t="shared" si="1458"/>
        <v>0</v>
      </c>
      <c r="AL454" s="206">
        <f t="shared" si="1458"/>
        <v>0</v>
      </c>
      <c r="AM454" s="206">
        <f t="shared" si="1458"/>
        <v>0</v>
      </c>
      <c r="AN454" s="206">
        <f t="shared" si="1458"/>
        <v>0</v>
      </c>
      <c r="AO454" s="206">
        <f t="shared" si="1458"/>
        <v>0</v>
      </c>
      <c r="AP454" s="206">
        <f t="shared" si="1458"/>
        <v>0</v>
      </c>
      <c r="AQ454" s="206">
        <f t="shared" si="1458"/>
        <v>0</v>
      </c>
      <c r="AR454" s="206">
        <f t="shared" si="1458"/>
        <v>0</v>
      </c>
      <c r="AS454" s="206">
        <f t="shared" si="1458"/>
        <v>0</v>
      </c>
      <c r="AT454" s="206">
        <f t="shared" si="1458"/>
        <v>0</v>
      </c>
      <c r="AU454" s="206">
        <f t="shared" si="1458"/>
        <v>0</v>
      </c>
      <c r="AV454" s="206">
        <f t="shared" si="1458"/>
        <v>0</v>
      </c>
      <c r="AW454" s="206">
        <f t="shared" si="1458"/>
        <v>0</v>
      </c>
      <c r="AX454" s="206">
        <f t="shared" si="1458"/>
        <v>0</v>
      </c>
      <c r="AY454" s="206">
        <f t="shared" si="1458"/>
        <v>0</v>
      </c>
      <c r="AZ454" s="206">
        <f t="shared" si="1458"/>
        <v>2800</v>
      </c>
      <c r="BA454" s="206">
        <f t="shared" si="1458"/>
        <v>131695239.31200001</v>
      </c>
      <c r="BB454" s="206">
        <f t="shared" si="1458"/>
        <v>0</v>
      </c>
      <c r="BC454" s="206">
        <f t="shared" si="1458"/>
        <v>0</v>
      </c>
      <c r="BD454" s="206">
        <f t="shared" si="1458"/>
        <v>0</v>
      </c>
      <c r="BE454" s="206">
        <f t="shared" si="1458"/>
        <v>0</v>
      </c>
      <c r="BF454" s="206">
        <f t="shared" si="1458"/>
        <v>0</v>
      </c>
      <c r="BG454" s="206">
        <f t="shared" si="1458"/>
        <v>0</v>
      </c>
      <c r="BH454" s="206">
        <f t="shared" si="1458"/>
        <v>0</v>
      </c>
      <c r="BI454" s="206">
        <f t="shared" si="1458"/>
        <v>0</v>
      </c>
      <c r="BJ454" s="206">
        <f t="shared" si="1458"/>
        <v>0</v>
      </c>
      <c r="BK454" s="206">
        <f t="shared" si="1458"/>
        <v>0</v>
      </c>
      <c r="BL454" s="206">
        <f t="shared" si="1458"/>
        <v>0</v>
      </c>
      <c r="BM454" s="206">
        <f t="shared" si="1458"/>
        <v>0</v>
      </c>
      <c r="BN454" s="206">
        <f t="shared" si="1458"/>
        <v>0</v>
      </c>
      <c r="BO454" s="206">
        <f t="shared" si="1458"/>
        <v>0</v>
      </c>
      <c r="BP454" s="206">
        <f t="shared" si="1458"/>
        <v>0</v>
      </c>
      <c r="BQ454" s="206">
        <f t="shared" si="1458"/>
        <v>0</v>
      </c>
      <c r="BR454" s="206">
        <f t="shared" si="1458"/>
        <v>0</v>
      </c>
      <c r="BS454" s="206">
        <f t="shared" si="1458"/>
        <v>0</v>
      </c>
      <c r="BT454" s="206">
        <f t="shared" si="1458"/>
        <v>0</v>
      </c>
      <c r="BU454" s="206">
        <f t="shared" si="1458"/>
        <v>0</v>
      </c>
      <c r="BV454" s="206">
        <f t="shared" si="1458"/>
        <v>0</v>
      </c>
      <c r="BW454" s="206">
        <f t="shared" si="1458"/>
        <v>0</v>
      </c>
      <c r="BX454" s="206">
        <f t="shared" si="1458"/>
        <v>0</v>
      </c>
      <c r="BY454" s="206">
        <f t="shared" si="1458"/>
        <v>0</v>
      </c>
      <c r="BZ454" s="206">
        <f t="shared" si="1458"/>
        <v>0</v>
      </c>
      <c r="CA454" s="206">
        <f t="shared" si="1458"/>
        <v>0</v>
      </c>
      <c r="CB454" s="206">
        <f t="shared" ref="CB454:DM454" si="1459">SUM(CB455:CB480)</f>
        <v>0</v>
      </c>
      <c r="CC454" s="206">
        <f t="shared" si="1459"/>
        <v>0</v>
      </c>
      <c r="CD454" s="206">
        <f t="shared" si="1459"/>
        <v>0</v>
      </c>
      <c r="CE454" s="206">
        <f t="shared" si="1459"/>
        <v>0</v>
      </c>
      <c r="CF454" s="206">
        <f t="shared" si="1459"/>
        <v>0</v>
      </c>
      <c r="CG454" s="206">
        <f t="shared" si="1459"/>
        <v>0</v>
      </c>
      <c r="CH454" s="206">
        <f t="shared" si="1459"/>
        <v>0</v>
      </c>
      <c r="CI454" s="206">
        <f t="shared" si="1459"/>
        <v>0</v>
      </c>
      <c r="CJ454" s="206">
        <f t="shared" si="1459"/>
        <v>0</v>
      </c>
      <c r="CK454" s="206">
        <f t="shared" si="1459"/>
        <v>0</v>
      </c>
      <c r="CL454" s="206">
        <f t="shared" si="1459"/>
        <v>0</v>
      </c>
      <c r="CM454" s="206">
        <f t="shared" si="1459"/>
        <v>0</v>
      </c>
      <c r="CN454" s="206">
        <f t="shared" si="1459"/>
        <v>0</v>
      </c>
      <c r="CO454" s="206">
        <f t="shared" si="1459"/>
        <v>0</v>
      </c>
      <c r="CP454" s="206">
        <f t="shared" si="1459"/>
        <v>0</v>
      </c>
      <c r="CQ454" s="206">
        <f t="shared" si="1459"/>
        <v>0</v>
      </c>
      <c r="CR454" s="206">
        <f t="shared" si="1459"/>
        <v>0</v>
      </c>
      <c r="CS454" s="206">
        <f t="shared" si="1459"/>
        <v>0</v>
      </c>
      <c r="CT454" s="206">
        <f t="shared" si="1459"/>
        <v>0</v>
      </c>
      <c r="CU454" s="206">
        <f t="shared" si="1459"/>
        <v>0</v>
      </c>
      <c r="CV454" s="206">
        <f t="shared" si="1459"/>
        <v>0</v>
      </c>
      <c r="CW454" s="206">
        <f t="shared" si="1459"/>
        <v>0</v>
      </c>
      <c r="CX454" s="206">
        <f t="shared" si="1459"/>
        <v>0</v>
      </c>
      <c r="CY454" s="206">
        <f t="shared" si="1459"/>
        <v>0</v>
      </c>
      <c r="CZ454" s="206">
        <f t="shared" si="1459"/>
        <v>0</v>
      </c>
      <c r="DA454" s="206">
        <f t="shared" si="1459"/>
        <v>0</v>
      </c>
      <c r="DB454" s="206">
        <f t="shared" si="1459"/>
        <v>0</v>
      </c>
      <c r="DC454" s="206">
        <f t="shared" si="1459"/>
        <v>0</v>
      </c>
      <c r="DD454" s="206">
        <f t="shared" si="1459"/>
        <v>0</v>
      </c>
      <c r="DE454" s="206">
        <f t="shared" si="1459"/>
        <v>0</v>
      </c>
      <c r="DF454" s="206">
        <f t="shared" si="1459"/>
        <v>0</v>
      </c>
      <c r="DG454" s="206">
        <f t="shared" si="1459"/>
        <v>0</v>
      </c>
      <c r="DH454" s="206">
        <f t="shared" si="1459"/>
        <v>0</v>
      </c>
      <c r="DI454" s="206">
        <f t="shared" si="1459"/>
        <v>0</v>
      </c>
      <c r="DJ454" s="206">
        <f t="shared" si="1459"/>
        <v>0</v>
      </c>
      <c r="DK454" s="206">
        <f t="shared" si="1459"/>
        <v>0</v>
      </c>
      <c r="DL454" s="206">
        <f t="shared" si="1459"/>
        <v>0</v>
      </c>
      <c r="DM454" s="206">
        <f t="shared" si="1459"/>
        <v>0</v>
      </c>
      <c r="DN454" s="206">
        <f>SUM(DN455:DN480)</f>
        <v>3653</v>
      </c>
      <c r="DO454" s="206">
        <f t="shared" ref="DO454" si="1460">SUM(DO455:DO480)</f>
        <v>211815369.43000001</v>
      </c>
    </row>
    <row r="455" spans="1:119" ht="45" customHeight="1" x14ac:dyDescent="0.25">
      <c r="A455" s="73"/>
      <c r="B455" s="78">
        <v>405</v>
      </c>
      <c r="C455" s="79" t="s">
        <v>974</v>
      </c>
      <c r="D455" s="109" t="s">
        <v>975</v>
      </c>
      <c r="E455" s="74">
        <v>25969</v>
      </c>
      <c r="F455" s="152">
        <v>1.53</v>
      </c>
      <c r="G455" s="76">
        <v>1</v>
      </c>
      <c r="H455" s="77"/>
      <c r="I455" s="77"/>
      <c r="J455" s="77"/>
      <c r="K455" s="51"/>
      <c r="L455" s="82">
        <v>1.4</v>
      </c>
      <c r="M455" s="82">
        <v>1.68</v>
      </c>
      <c r="N455" s="82">
        <v>2.23</v>
      </c>
      <c r="O455" s="83">
        <v>2.57</v>
      </c>
      <c r="P455" s="84">
        <v>360</v>
      </c>
      <c r="Q455" s="84">
        <f>(P455*$E455*$F455*$G455*$L455*$Q$11)</f>
        <v>22027736.808000002</v>
      </c>
      <c r="R455" s="84"/>
      <c r="S455" s="84">
        <f>(R455*$E455*$F455*$G455*$L455*$S$11)</f>
        <v>0</v>
      </c>
      <c r="T455" s="84"/>
      <c r="U455" s="84">
        <f>(T455*$E455*$F455*$G455*$L455*$U$11)</f>
        <v>0</v>
      </c>
      <c r="V455" s="84"/>
      <c r="W455" s="85">
        <f>(V455*$E455*$F455*$G455*$L455*$W$11)</f>
        <v>0</v>
      </c>
      <c r="X455" s="84"/>
      <c r="Y455" s="84">
        <f>(X455*$E455*$F455*$G455*$L455*$Y$11)</f>
        <v>0</v>
      </c>
      <c r="Z455" s="84"/>
      <c r="AA455" s="84"/>
      <c r="AB455" s="84"/>
      <c r="AC455" s="84">
        <f>(AB455*$E455*$F455*$G455*$L455*$AC$11)</f>
        <v>0</v>
      </c>
      <c r="AD455" s="84"/>
      <c r="AE455" s="84"/>
      <c r="AF455" s="84"/>
      <c r="AG455" s="84">
        <f>(AF455*$E455*$F455*$G455*$L455*$AG$11)</f>
        <v>0</v>
      </c>
      <c r="AH455" s="84"/>
      <c r="AI455" s="84"/>
      <c r="AJ455" s="86"/>
      <c r="AK455" s="84">
        <f>(AJ455*$E455*$F455*$G455*$L455*$AK$11)</f>
        <v>0</v>
      </c>
      <c r="AL455" s="84"/>
      <c r="AM455" s="85">
        <f>(AL455*$E455*$F455*$G455*$L455*$AM$11)</f>
        <v>0</v>
      </c>
      <c r="AN455" s="84"/>
      <c r="AO455" s="84">
        <f>(AN455*$E455*$F455*$G455*$L455*$AO$11)</f>
        <v>0</v>
      </c>
      <c r="AP455" s="84"/>
      <c r="AQ455" s="84">
        <f>(AP455*$E455*$F455*$G455*$M455*$AQ$11)</f>
        <v>0</v>
      </c>
      <c r="AR455" s="90"/>
      <c r="AS455" s="84">
        <f>(AR455*$E455*$F455*$G455*$M455*$AS$11)</f>
        <v>0</v>
      </c>
      <c r="AT455" s="84"/>
      <c r="AU455" s="89">
        <f>(AT455*$E455*$F455*$G455*$M455*$AU$11)</f>
        <v>0</v>
      </c>
      <c r="AV455" s="84"/>
      <c r="AW455" s="84">
        <f>(AV455*$E455*$F455*$G455*$L455*$AW$11)</f>
        <v>0</v>
      </c>
      <c r="AX455" s="84"/>
      <c r="AY455" s="84">
        <f>(AX455*$E455*$F455*$G455*$L455*$AY$11)</f>
        <v>0</v>
      </c>
      <c r="AZ455" s="84">
        <v>20</v>
      </c>
      <c r="BA455" s="84">
        <f>(AZ455*$E455*$F455*$G455*$L455*$BA$11)</f>
        <v>1001260.764</v>
      </c>
      <c r="BB455" s="84"/>
      <c r="BC455" s="84">
        <f>(BB455*$E455*$F455*$G455*$L455*$BC$11)</f>
        <v>0</v>
      </c>
      <c r="BD455" s="84"/>
      <c r="BE455" s="85">
        <f>(BD455*$E455*$F455*$G455*$L455*$BE$11)</f>
        <v>0</v>
      </c>
      <c r="BF455" s="84"/>
      <c r="BG455" s="85">
        <f>(BF455*$E455*$F455*$G455*$L455*$BG$11)</f>
        <v>0</v>
      </c>
      <c r="BH455" s="84"/>
      <c r="BI455" s="84">
        <f>(BH455*$E455*$F455*$G455*$L455*$BI$11)</f>
        <v>0</v>
      </c>
      <c r="BJ455" s="84"/>
      <c r="BK455" s="84">
        <f>(BJ455*$E455*$F455*$G455*$M455*$BK$11)</f>
        <v>0</v>
      </c>
      <c r="BL455" s="84"/>
      <c r="BM455" s="84">
        <f>(BL455*$E455*$F455*$G455*$M455*$BM$11)</f>
        <v>0</v>
      </c>
      <c r="BN455" s="84"/>
      <c r="BO455" s="85">
        <f>(BN455*$E455*$F455*$G455*$M455*$BO$11)</f>
        <v>0</v>
      </c>
      <c r="BP455" s="84"/>
      <c r="BQ455" s="84">
        <f>(BP455*$E455*$F455*$G455*$M455*$BQ$11)</f>
        <v>0</v>
      </c>
      <c r="BR455" s="84"/>
      <c r="BS455" s="84">
        <f>(BR455*$E455*$F455*$G455*$M455*$BS$11)</f>
        <v>0</v>
      </c>
      <c r="BT455" s="84"/>
      <c r="BU455" s="85">
        <f>(BT455*$E455*$F455*$G455*$M455*$BU$11)</f>
        <v>0</v>
      </c>
      <c r="BV455" s="84"/>
      <c r="BW455" s="89">
        <f>(BV455*$E455*$F455*$G455*$M455*$BW$11)</f>
        <v>0</v>
      </c>
      <c r="BX455" s="84"/>
      <c r="BY455" s="84">
        <f>(BX455*$E455*$F455*$G455*$L455*$BY$11)</f>
        <v>0</v>
      </c>
      <c r="BZ455" s="84"/>
      <c r="CA455" s="84">
        <f>(BZ455*$E455*$F455*$G455*$L455*$CA$11)</f>
        <v>0</v>
      </c>
      <c r="CB455" s="84"/>
      <c r="CC455" s="84">
        <f>(CB455*$E455*$F455*$G455*$L455*$CC$11)</f>
        <v>0</v>
      </c>
      <c r="CD455" s="84"/>
      <c r="CE455" s="84">
        <f>(CD455*$E455*$F455*$G455*$M455*$CE$11)</f>
        <v>0</v>
      </c>
      <c r="CF455" s="84"/>
      <c r="CG455" s="84"/>
      <c r="CH455" s="84"/>
      <c r="CI455" s="85">
        <f>(CH455*$E455*$F455*$G455*$L455*$CI$11)</f>
        <v>0</v>
      </c>
      <c r="CJ455" s="84"/>
      <c r="CK455" s="85">
        <f>(CJ455*$E455*$F455*$G455*$L455*$CK$11)</f>
        <v>0</v>
      </c>
      <c r="CL455" s="84"/>
      <c r="CM455" s="84">
        <f>(CL455*$E455*$F455*$G455*$L455*$CM$11)</f>
        <v>0</v>
      </c>
      <c r="CN455" s="84"/>
      <c r="CO455" s="84">
        <f>(CN455*$E455*$F455*$G455*$L455*$CO$11)</f>
        <v>0</v>
      </c>
      <c r="CP455" s="84"/>
      <c r="CQ455" s="84">
        <f>(CP455*$E455*$F455*$G455*$L455*$CQ$11)</f>
        <v>0</v>
      </c>
      <c r="CR455" s="84"/>
      <c r="CS455" s="84">
        <f>(CR455*$E455*$F455*$G455*$M455*$CS$11)</f>
        <v>0</v>
      </c>
      <c r="CT455" s="84"/>
      <c r="CU455" s="84">
        <f>(CT455*$E455*$F455*$G455*$M455*$CU$11)</f>
        <v>0</v>
      </c>
      <c r="CV455" s="84"/>
      <c r="CW455" s="84">
        <f>(CV455*$E455*$F455*$G455*$M455*$CW$11)</f>
        <v>0</v>
      </c>
      <c r="CX455" s="90"/>
      <c r="CY455" s="84">
        <f>(CX455*$E455*$F455*$G455*$M455*$CY$11)</f>
        <v>0</v>
      </c>
      <c r="CZ455" s="84"/>
      <c r="DA455" s="84"/>
      <c r="DB455" s="91"/>
      <c r="DC455" s="84">
        <f>(DB455*$E455*$F455*$G455*$M455*$DC$11)</f>
        <v>0</v>
      </c>
      <c r="DD455" s="91"/>
      <c r="DE455" s="84">
        <f>(DD455*$E455*$F455*$G455*$M455*$DE$11)</f>
        <v>0</v>
      </c>
      <c r="DF455" s="84"/>
      <c r="DG455" s="84">
        <f>(DF455*$E455*$F455*$G455*$M455*$DG$11)</f>
        <v>0</v>
      </c>
      <c r="DH455" s="84"/>
      <c r="DI455" s="84">
        <f>(DH455*$E455*$F455*$G455*$N455*$DI$11)</f>
        <v>0</v>
      </c>
      <c r="DJ455" s="84"/>
      <c r="DK455" s="92">
        <f>(DJ455*$E455*$F455*$G455*$O455*$DK$11)</f>
        <v>0</v>
      </c>
      <c r="DL455" s="89"/>
      <c r="DM455" s="89"/>
      <c r="DN455" s="85">
        <f t="shared" ref="DN455:DN480" si="1461">SUM(P455,R455,T455,V455,X455,Z455,AB455,AD455,AF455,AH455,AJ455,AL455,AR455,AV455,AX455,CB455,AN455,BB455,BD455,BF455,CP455,BH455,BJ455,AP455,BN455,AT455,CR455,BP455,CT455,BR455,BT455,BV455,CD455,BX455,BZ455,CF455,CH455,CJ455,CL455,CN455,CV455,CX455,BL455,AZ455,CZ455,DB455,DD455,DF455,DH455,DJ455,DL455)</f>
        <v>380</v>
      </c>
      <c r="DO455" s="85">
        <f t="shared" ref="DO455:DO480" si="1462">SUM(Q455,S455,U455,W455,Y455,AA455,AC455,AE455,AG455,AI455,AK455,AM455,AS455,AW455,AY455,CC455,AO455,BC455,BE455,BG455,CQ455,BI455,BK455,AQ455,BO455,AU455,CS455,BQ455,CU455,BS455,BU455,BW455,CE455,BY455,CA455,CG455,CI455,CK455,CM455,CO455,CW455,CY455,BM455,BA455,DA455,DC455,DE455,DG455,DI455,DK455,DM455)</f>
        <v>23028997.572000001</v>
      </c>
    </row>
    <row r="456" spans="1:119" ht="45" customHeight="1" x14ac:dyDescent="0.25">
      <c r="A456" s="73"/>
      <c r="B456" s="78">
        <v>406</v>
      </c>
      <c r="C456" s="79" t="s">
        <v>976</v>
      </c>
      <c r="D456" s="109" t="s">
        <v>977</v>
      </c>
      <c r="E456" s="74">
        <v>25969</v>
      </c>
      <c r="F456" s="152">
        <v>3.4</v>
      </c>
      <c r="G456" s="76">
        <v>1</v>
      </c>
      <c r="H456" s="77"/>
      <c r="I456" s="77"/>
      <c r="J456" s="77"/>
      <c r="K456" s="51"/>
      <c r="L456" s="82">
        <v>1.4</v>
      </c>
      <c r="M456" s="82">
        <v>1.68</v>
      </c>
      <c r="N456" s="82">
        <v>2.23</v>
      </c>
      <c r="O456" s="83">
        <v>2.57</v>
      </c>
      <c r="P456" s="84">
        <v>0</v>
      </c>
      <c r="Q456" s="84">
        <f>(P456*$E456*$F456*$G456*$L456*$Q$11)</f>
        <v>0</v>
      </c>
      <c r="R456" s="84">
        <v>100</v>
      </c>
      <c r="S456" s="84">
        <f>(R456*$E456*$F456*$G456*$L456*$S$11)</f>
        <v>13597368.4</v>
      </c>
      <c r="T456" s="84"/>
      <c r="U456" s="84">
        <f>(T456*$E456*$F456*$G456*$L456*$U$11)</f>
        <v>0</v>
      </c>
      <c r="V456" s="84"/>
      <c r="W456" s="85">
        <f>(V456*$E456*$F456*$G456*$L456*$W$11)</f>
        <v>0</v>
      </c>
      <c r="X456" s="84"/>
      <c r="Y456" s="84">
        <f>(X456*$E456*$F456*$G456*$L456*$Y$11)</f>
        <v>0</v>
      </c>
      <c r="Z456" s="84"/>
      <c r="AA456" s="84"/>
      <c r="AB456" s="84"/>
      <c r="AC456" s="84">
        <f>(AB456*$E456*$F456*$G456*$L456*$AC$11)</f>
        <v>0</v>
      </c>
      <c r="AD456" s="84"/>
      <c r="AE456" s="84"/>
      <c r="AF456" s="84"/>
      <c r="AG456" s="84">
        <f>(AF456*$E456*$F456*$G456*$L456*$AG$11)</f>
        <v>0</v>
      </c>
      <c r="AH456" s="84"/>
      <c r="AI456" s="84"/>
      <c r="AJ456" s="86"/>
      <c r="AK456" s="84">
        <f>(AJ456*$E456*$F456*$G456*$L456*$AK$11)</f>
        <v>0</v>
      </c>
      <c r="AL456" s="84"/>
      <c r="AM456" s="85">
        <f>(AL456*$E456*$F456*$G456*$L456*$AM$11)</f>
        <v>0</v>
      </c>
      <c r="AN456" s="84"/>
      <c r="AO456" s="84">
        <f>(AN456*$E456*$F456*$G456*$L456*$AO$11)</f>
        <v>0</v>
      </c>
      <c r="AP456" s="84"/>
      <c r="AQ456" s="84">
        <f>(AP456*$E456*$F456*$G456*$M456*$AQ$11)</f>
        <v>0</v>
      </c>
      <c r="AR456" s="90"/>
      <c r="AS456" s="84">
        <f>(AR456*$E456*$F456*$G456*$M456*$AS$11)</f>
        <v>0</v>
      </c>
      <c r="AT456" s="84"/>
      <c r="AU456" s="89">
        <f>(AT456*$E456*$F456*$G456*$M456*$AU$11)</f>
        <v>0</v>
      </c>
      <c r="AV456" s="84"/>
      <c r="AW456" s="84">
        <f>(AV456*$E456*$F456*$G456*$L456*$AW$11)</f>
        <v>0</v>
      </c>
      <c r="AX456" s="84"/>
      <c r="AY456" s="84">
        <f>(AX456*$E456*$F456*$G456*$L456*$AY$11)</f>
        <v>0</v>
      </c>
      <c r="AZ456" s="84">
        <v>10</v>
      </c>
      <c r="BA456" s="84">
        <f>(AZ456*$E456*$F456*$G456*$L456*$BA$11)</f>
        <v>1112511.96</v>
      </c>
      <c r="BB456" s="84"/>
      <c r="BC456" s="84">
        <f>(BB456*$E456*$F456*$G456*$L456*$BC$11)</f>
        <v>0</v>
      </c>
      <c r="BD456" s="84"/>
      <c r="BE456" s="85">
        <f>(BD456*$E456*$F456*$G456*$L456*$BE$11)</f>
        <v>0</v>
      </c>
      <c r="BF456" s="84"/>
      <c r="BG456" s="85">
        <f>(BF456*$E456*$F456*$G456*$L456*$BG$11)</f>
        <v>0</v>
      </c>
      <c r="BH456" s="84"/>
      <c r="BI456" s="84">
        <f>(BH456*$E456*$F456*$G456*$L456*$BI$11)</f>
        <v>0</v>
      </c>
      <c r="BJ456" s="84"/>
      <c r="BK456" s="84">
        <f>(BJ456*$E456*$F456*$G456*$M456*$BK$11)</f>
        <v>0</v>
      </c>
      <c r="BL456" s="84"/>
      <c r="BM456" s="84">
        <f>(BL456*$E456*$F456*$G456*$M456*$BM$11)</f>
        <v>0</v>
      </c>
      <c r="BN456" s="84"/>
      <c r="BO456" s="85">
        <f>(BN456*$E456*$F456*$G456*$M456*$BO$11)</f>
        <v>0</v>
      </c>
      <c r="BP456" s="84"/>
      <c r="BQ456" s="84">
        <f>(BP456*$E456*$F456*$G456*$M456*$BQ$11)</f>
        <v>0</v>
      </c>
      <c r="BR456" s="84"/>
      <c r="BS456" s="84">
        <f>(BR456*$E456*$F456*$G456*$M456*$BS$11)</f>
        <v>0</v>
      </c>
      <c r="BT456" s="84"/>
      <c r="BU456" s="85">
        <f>(BT456*$E456*$F456*$G456*$M456*$BU$11)</f>
        <v>0</v>
      </c>
      <c r="BV456" s="84"/>
      <c r="BW456" s="89">
        <f>(BV456*$E456*$F456*$G456*$M456*$BW$11)</f>
        <v>0</v>
      </c>
      <c r="BX456" s="84"/>
      <c r="BY456" s="84">
        <f>(BX456*$E456*$F456*$G456*$L456*$BY$11)</f>
        <v>0</v>
      </c>
      <c r="BZ456" s="84"/>
      <c r="CA456" s="84">
        <f>(BZ456*$E456*$F456*$G456*$L456*$CA$11)</f>
        <v>0</v>
      </c>
      <c r="CB456" s="84"/>
      <c r="CC456" s="84">
        <f>(CB456*$E456*$F456*$G456*$L456*$CC$11)</f>
        <v>0</v>
      </c>
      <c r="CD456" s="84"/>
      <c r="CE456" s="84">
        <f>(CD456*$E456*$F456*$G456*$M456*$CE$11)</f>
        <v>0</v>
      </c>
      <c r="CF456" s="84"/>
      <c r="CG456" s="84"/>
      <c r="CH456" s="84"/>
      <c r="CI456" s="85">
        <f>(CH456*$E456*$F456*$G456*$L456*$CI$11)</f>
        <v>0</v>
      </c>
      <c r="CJ456" s="84"/>
      <c r="CK456" s="85">
        <f>(CJ456*$E456*$F456*$G456*$L456*$CK$11)</f>
        <v>0</v>
      </c>
      <c r="CL456" s="84"/>
      <c r="CM456" s="84">
        <f>(CL456*$E456*$F456*$G456*$L456*$CM$11)</f>
        <v>0</v>
      </c>
      <c r="CN456" s="84"/>
      <c r="CO456" s="84">
        <f>(CN456*$E456*$F456*$G456*$L456*$CO$11)</f>
        <v>0</v>
      </c>
      <c r="CP456" s="84"/>
      <c r="CQ456" s="84">
        <f>(CP456*$E456*$F456*$G456*$L456*$CQ$11)</f>
        <v>0</v>
      </c>
      <c r="CR456" s="84"/>
      <c r="CS456" s="84">
        <f>(CR456*$E456*$F456*$G456*$M456*$CS$11)</f>
        <v>0</v>
      </c>
      <c r="CT456" s="84"/>
      <c r="CU456" s="84">
        <f>(CT456*$E456*$F456*$G456*$M456*$CU$11)</f>
        <v>0</v>
      </c>
      <c r="CV456" s="84"/>
      <c r="CW456" s="84">
        <f>(CV456*$E456*$F456*$G456*$M456*$CW$11)</f>
        <v>0</v>
      </c>
      <c r="CX456" s="90"/>
      <c r="CY456" s="84">
        <f>(CX456*$E456*$F456*$G456*$M456*$CY$11)</f>
        <v>0</v>
      </c>
      <c r="CZ456" s="84"/>
      <c r="DA456" s="84"/>
      <c r="DB456" s="91"/>
      <c r="DC456" s="84">
        <f>(DB456*$E456*$F456*$G456*$M456*$DC$11)</f>
        <v>0</v>
      </c>
      <c r="DD456" s="91"/>
      <c r="DE456" s="84">
        <f>(DD456*$E456*$F456*$G456*$M456*$DE$11)</f>
        <v>0</v>
      </c>
      <c r="DF456" s="84"/>
      <c r="DG456" s="84">
        <f>(DF456*$E456*$F456*$G456*$M456*$DG$11)</f>
        <v>0</v>
      </c>
      <c r="DH456" s="84"/>
      <c r="DI456" s="84">
        <f>(DH456*$E456*$F456*$G456*$N456*$DI$11)</f>
        <v>0</v>
      </c>
      <c r="DJ456" s="84"/>
      <c r="DK456" s="92">
        <f>(DJ456*$E456*$F456*$G456*$O456*$DK$11)</f>
        <v>0</v>
      </c>
      <c r="DL456" s="89"/>
      <c r="DM456" s="89"/>
      <c r="DN456" s="85">
        <f t="shared" si="1461"/>
        <v>110</v>
      </c>
      <c r="DO456" s="85">
        <f t="shared" si="1462"/>
        <v>14709880.359999999</v>
      </c>
    </row>
    <row r="457" spans="1:119" ht="45" customHeight="1" x14ac:dyDescent="0.25">
      <c r="A457" s="73"/>
      <c r="B457" s="78">
        <v>407</v>
      </c>
      <c r="C457" s="79" t="s">
        <v>978</v>
      </c>
      <c r="D457" s="109" t="s">
        <v>979</v>
      </c>
      <c r="E457" s="74">
        <v>25969</v>
      </c>
      <c r="F457" s="152">
        <v>4.8600000000000003</v>
      </c>
      <c r="G457" s="76">
        <v>1</v>
      </c>
      <c r="H457" s="77"/>
      <c r="I457" s="77"/>
      <c r="J457" s="77"/>
      <c r="K457" s="51"/>
      <c r="L457" s="82">
        <v>1.4</v>
      </c>
      <c r="M457" s="82">
        <v>1.68</v>
      </c>
      <c r="N457" s="82">
        <v>2.23</v>
      </c>
      <c r="O457" s="83">
        <v>2.57</v>
      </c>
      <c r="P457" s="84">
        <v>0</v>
      </c>
      <c r="Q457" s="84">
        <f>(P457*$E457*$F457*$G457*$L457*$Q$11)</f>
        <v>0</v>
      </c>
      <c r="R457" s="84">
        <v>100</v>
      </c>
      <c r="S457" s="84">
        <f>(R457*$E457*$F457*$G457*$L457*$S$11)</f>
        <v>19436238.359999999</v>
      </c>
      <c r="T457" s="84"/>
      <c r="U457" s="84">
        <f>(T457*$E457*$F457*$G457*$L457*$U$11)</f>
        <v>0</v>
      </c>
      <c r="V457" s="84"/>
      <c r="W457" s="85">
        <f>(V457*$E457*$F457*$G457*$L457*$W$11)</f>
        <v>0</v>
      </c>
      <c r="X457" s="84"/>
      <c r="Y457" s="84">
        <f>(X457*$E457*$F457*$G457*$L457*$Y$11)</f>
        <v>0</v>
      </c>
      <c r="Z457" s="84"/>
      <c r="AA457" s="84"/>
      <c r="AB457" s="84"/>
      <c r="AC457" s="84">
        <f>(AB457*$E457*$F457*$G457*$L457*$AC$11)</f>
        <v>0</v>
      </c>
      <c r="AD457" s="84"/>
      <c r="AE457" s="84"/>
      <c r="AF457" s="84"/>
      <c r="AG457" s="84">
        <f>(AF457*$E457*$F457*$G457*$L457*$AG$11)</f>
        <v>0</v>
      </c>
      <c r="AH457" s="84"/>
      <c r="AI457" s="84"/>
      <c r="AJ457" s="86"/>
      <c r="AK457" s="84">
        <f>(AJ457*$E457*$F457*$G457*$L457*$AK$11)</f>
        <v>0</v>
      </c>
      <c r="AL457" s="84"/>
      <c r="AM457" s="85">
        <f>(AL457*$E457*$F457*$G457*$L457*$AM$11)</f>
        <v>0</v>
      </c>
      <c r="AN457" s="84"/>
      <c r="AO457" s="84">
        <f>(AN457*$E457*$F457*$G457*$L457*$AO$11)</f>
        <v>0</v>
      </c>
      <c r="AP457" s="84"/>
      <c r="AQ457" s="84">
        <f>(AP457*$E457*$F457*$G457*$M457*$AQ$11)</f>
        <v>0</v>
      </c>
      <c r="AR457" s="90"/>
      <c r="AS457" s="84">
        <f>(AR457*$E457*$F457*$G457*$M457*$AS$11)</f>
        <v>0</v>
      </c>
      <c r="AT457" s="84"/>
      <c r="AU457" s="89">
        <f>(AT457*$E457*$F457*$G457*$M457*$AU$11)</f>
        <v>0</v>
      </c>
      <c r="AV457" s="84"/>
      <c r="AW457" s="84">
        <f>(AV457*$E457*$F457*$G457*$L457*$AW$11)</f>
        <v>0</v>
      </c>
      <c r="AX457" s="84"/>
      <c r="AY457" s="84">
        <f>(AX457*$E457*$F457*$G457*$L457*$AY$11)</f>
        <v>0</v>
      </c>
      <c r="AZ457" s="84">
        <v>10</v>
      </c>
      <c r="BA457" s="84">
        <f>(AZ457*$E457*$F457*$G457*$L457*$BA$11)</f>
        <v>1590237.6840000001</v>
      </c>
      <c r="BB457" s="84"/>
      <c r="BC457" s="84">
        <f>(BB457*$E457*$F457*$G457*$L457*$BC$11)</f>
        <v>0</v>
      </c>
      <c r="BD457" s="84"/>
      <c r="BE457" s="85">
        <f>(BD457*$E457*$F457*$G457*$L457*$BE$11)</f>
        <v>0</v>
      </c>
      <c r="BF457" s="84"/>
      <c r="BG457" s="85">
        <f>(BF457*$E457*$F457*$G457*$L457*$BG$11)</f>
        <v>0</v>
      </c>
      <c r="BH457" s="84"/>
      <c r="BI457" s="84">
        <f>(BH457*$E457*$F457*$G457*$L457*$BI$11)</f>
        <v>0</v>
      </c>
      <c r="BJ457" s="84"/>
      <c r="BK457" s="84">
        <f>(BJ457*$E457*$F457*$G457*$M457*$BK$11)</f>
        <v>0</v>
      </c>
      <c r="BL457" s="84"/>
      <c r="BM457" s="84">
        <f>(BL457*$E457*$F457*$G457*$M457*$BM$11)</f>
        <v>0</v>
      </c>
      <c r="BN457" s="84"/>
      <c r="BO457" s="85">
        <f>(BN457*$E457*$F457*$G457*$M457*$BO$11)</f>
        <v>0</v>
      </c>
      <c r="BP457" s="84"/>
      <c r="BQ457" s="84">
        <f>(BP457*$E457*$F457*$G457*$M457*$BQ$11)</f>
        <v>0</v>
      </c>
      <c r="BR457" s="84"/>
      <c r="BS457" s="84">
        <f>(BR457*$E457*$F457*$G457*$M457*$BS$11)</f>
        <v>0</v>
      </c>
      <c r="BT457" s="84"/>
      <c r="BU457" s="85">
        <f>(BT457*$E457*$F457*$G457*$M457*$BU$11)</f>
        <v>0</v>
      </c>
      <c r="BV457" s="84"/>
      <c r="BW457" s="89">
        <f>(BV457*$E457*$F457*$G457*$M457*$BW$11)</f>
        <v>0</v>
      </c>
      <c r="BX457" s="84"/>
      <c r="BY457" s="84">
        <f>(BX457*$E457*$F457*$G457*$L457*$BY$11)</f>
        <v>0</v>
      </c>
      <c r="BZ457" s="84"/>
      <c r="CA457" s="84">
        <f>(BZ457*$E457*$F457*$G457*$L457*$CA$11)</f>
        <v>0</v>
      </c>
      <c r="CB457" s="84"/>
      <c r="CC457" s="84">
        <f>(CB457*$E457*$F457*$G457*$L457*$CC$11)</f>
        <v>0</v>
      </c>
      <c r="CD457" s="84"/>
      <c r="CE457" s="84">
        <f>(CD457*$E457*$F457*$G457*$M457*$CE$11)</f>
        <v>0</v>
      </c>
      <c r="CF457" s="84"/>
      <c r="CG457" s="84"/>
      <c r="CH457" s="84"/>
      <c r="CI457" s="85">
        <f>(CH457*$E457*$F457*$G457*$L457*$CI$11)</f>
        <v>0</v>
      </c>
      <c r="CJ457" s="84"/>
      <c r="CK457" s="85">
        <f>(CJ457*$E457*$F457*$G457*$L457*$CK$11)</f>
        <v>0</v>
      </c>
      <c r="CL457" s="84"/>
      <c r="CM457" s="84">
        <f>(CL457*$E457*$F457*$G457*$L457*$CM$11)</f>
        <v>0</v>
      </c>
      <c r="CN457" s="84"/>
      <c r="CO457" s="84">
        <f>(CN457*$E457*$F457*$G457*$L457*$CO$11)</f>
        <v>0</v>
      </c>
      <c r="CP457" s="84"/>
      <c r="CQ457" s="84">
        <f>(CP457*$E457*$F457*$G457*$L457*$CQ$11)</f>
        <v>0</v>
      </c>
      <c r="CR457" s="84"/>
      <c r="CS457" s="84">
        <f>(CR457*$E457*$F457*$G457*$M457*$CS$11)</f>
        <v>0</v>
      </c>
      <c r="CT457" s="84"/>
      <c r="CU457" s="84">
        <f>(CT457*$E457*$F457*$G457*$M457*$CU$11)</f>
        <v>0</v>
      </c>
      <c r="CV457" s="84"/>
      <c r="CW457" s="84">
        <f>(CV457*$E457*$F457*$G457*$M457*$CW$11)</f>
        <v>0</v>
      </c>
      <c r="CX457" s="90"/>
      <c r="CY457" s="84">
        <f>(CX457*$E457*$F457*$G457*$M457*$CY$11)</f>
        <v>0</v>
      </c>
      <c r="CZ457" s="84"/>
      <c r="DA457" s="84"/>
      <c r="DB457" s="91"/>
      <c r="DC457" s="84">
        <f>(DB457*$E457*$F457*$G457*$M457*$DC$11)</f>
        <v>0</v>
      </c>
      <c r="DD457" s="91"/>
      <c r="DE457" s="84">
        <f>(DD457*$E457*$F457*$G457*$M457*$DE$11)</f>
        <v>0</v>
      </c>
      <c r="DF457" s="84"/>
      <c r="DG457" s="84">
        <f>(DF457*$E457*$F457*$G457*$M457*$DG$11)</f>
        <v>0</v>
      </c>
      <c r="DH457" s="84"/>
      <c r="DI457" s="84">
        <f>(DH457*$E457*$F457*$G457*$N457*$DI$11)</f>
        <v>0</v>
      </c>
      <c r="DJ457" s="84"/>
      <c r="DK457" s="92">
        <f>(DJ457*$E457*$F457*$G457*$O457*$DK$11)</f>
        <v>0</v>
      </c>
      <c r="DL457" s="89"/>
      <c r="DM457" s="89"/>
      <c r="DN457" s="85">
        <f t="shared" si="1461"/>
        <v>110</v>
      </c>
      <c r="DO457" s="85">
        <f t="shared" si="1462"/>
        <v>21026476.044</v>
      </c>
    </row>
    <row r="458" spans="1:119" ht="45" customHeight="1" x14ac:dyDescent="0.25">
      <c r="A458" s="73"/>
      <c r="B458" s="78">
        <v>408</v>
      </c>
      <c r="C458" s="79" t="s">
        <v>980</v>
      </c>
      <c r="D458" s="109" t="s">
        <v>981</v>
      </c>
      <c r="E458" s="74">
        <v>25969</v>
      </c>
      <c r="F458" s="76">
        <v>8.6</v>
      </c>
      <c r="G458" s="76">
        <v>1</v>
      </c>
      <c r="H458" s="77"/>
      <c r="I458" s="77"/>
      <c r="J458" s="77"/>
      <c r="K458" s="51"/>
      <c r="L458" s="82">
        <v>1.4</v>
      </c>
      <c r="M458" s="82">
        <v>1.68</v>
      </c>
      <c r="N458" s="82">
        <v>2.23</v>
      </c>
      <c r="O458" s="83">
        <v>2.57</v>
      </c>
      <c r="P458" s="84">
        <v>0</v>
      </c>
      <c r="Q458" s="84">
        <f>(P458*$E458*$F458*$G458*$L458)</f>
        <v>0</v>
      </c>
      <c r="R458" s="84">
        <v>50</v>
      </c>
      <c r="S458" s="89">
        <f>(R458*$E458*$F458*$G458*$L458)</f>
        <v>15633337.999999998</v>
      </c>
      <c r="T458" s="84"/>
      <c r="U458" s="84">
        <f>(T458*$E458*$F458*$G458*$L458)</f>
        <v>0</v>
      </c>
      <c r="V458" s="84"/>
      <c r="W458" s="84">
        <f>(V458*$E458*$F458*$G458*$L458)</f>
        <v>0</v>
      </c>
      <c r="X458" s="84"/>
      <c r="Y458" s="84">
        <f>(X458*$E458*$F458*$G458*$L458)</f>
        <v>0</v>
      </c>
      <c r="Z458" s="84"/>
      <c r="AA458" s="84"/>
      <c r="AB458" s="84"/>
      <c r="AC458" s="84">
        <f>(AB458*$E458*$F458*$G458*$L458)</f>
        <v>0</v>
      </c>
      <c r="AD458" s="84"/>
      <c r="AE458" s="84"/>
      <c r="AF458" s="84"/>
      <c r="AG458" s="84">
        <f>(AF458*$E458*$F458*$G458*$L458)</f>
        <v>0</v>
      </c>
      <c r="AH458" s="84"/>
      <c r="AI458" s="84"/>
      <c r="AJ458" s="86"/>
      <c r="AK458" s="84">
        <f>(AJ458*$E458*$F458*$G458*$L458)</f>
        <v>0</v>
      </c>
      <c r="AL458" s="84"/>
      <c r="AM458" s="84">
        <f>(AL458*$E458*$F458*$G458*$L458)</f>
        <v>0</v>
      </c>
      <c r="AN458" s="84"/>
      <c r="AO458" s="84">
        <f>(AN458*$E458*$F458*$G458*$L458)</f>
        <v>0</v>
      </c>
      <c r="AP458" s="84"/>
      <c r="AQ458" s="85">
        <f>(AP458*$E458*$F458*$G458*$M458)</f>
        <v>0</v>
      </c>
      <c r="AR458" s="90"/>
      <c r="AS458" s="84">
        <f>(AR458*$E458*$F458*$G458*$M458)</f>
        <v>0</v>
      </c>
      <c r="AT458" s="84"/>
      <c r="AU458" s="89">
        <f>(AT458*$E458*$F458*$G458*$M458)</f>
        <v>0</v>
      </c>
      <c r="AV458" s="84"/>
      <c r="AW458" s="84">
        <f>(AV458*$E458*$F458*$G458*$L458*$AK$11)</f>
        <v>0</v>
      </c>
      <c r="AX458" s="84"/>
      <c r="AY458" s="84">
        <f>(AX458*$E458*$F458*$G458*$L458*AY$11)</f>
        <v>0</v>
      </c>
      <c r="AZ458" s="84"/>
      <c r="BA458" s="84">
        <f>(AZ458*$E458*$F458*$G458*$L458*BA$11)</f>
        <v>0</v>
      </c>
      <c r="BB458" s="84"/>
      <c r="BC458" s="84">
        <f>(BB458*$E458*$F458*$G458*$L458)</f>
        <v>0</v>
      </c>
      <c r="BD458" s="84"/>
      <c r="BE458" s="84">
        <f t="shared" ref="BE458" si="1463">(BD458*$E458*$F458*$G458*$L458)</f>
        <v>0</v>
      </c>
      <c r="BF458" s="84"/>
      <c r="BG458" s="84"/>
      <c r="BH458" s="84"/>
      <c r="BI458" s="84">
        <f>(BH458*$E458*$F458*$G458*$L458)</f>
        <v>0</v>
      </c>
      <c r="BJ458" s="84"/>
      <c r="BK458" s="84">
        <f>(BJ458*$E458*$F458*$G458*$M458)</f>
        <v>0</v>
      </c>
      <c r="BL458" s="84"/>
      <c r="BM458" s="84">
        <f>(BL458*$E458*$F458*$G458*$M458)</f>
        <v>0</v>
      </c>
      <c r="BN458" s="84"/>
      <c r="BO458" s="84">
        <f>(BN458*$E458*$F458*$G458*$M458)</f>
        <v>0</v>
      </c>
      <c r="BP458" s="84"/>
      <c r="BQ458" s="84">
        <f>(BP458*$E458*$F458*$G458*$M458)</f>
        <v>0</v>
      </c>
      <c r="BR458" s="84"/>
      <c r="BS458" s="84">
        <f>(BR458*$E458*$F458*$G458*$M458)</f>
        <v>0</v>
      </c>
      <c r="BT458" s="84"/>
      <c r="BU458" s="84">
        <f>(BT458*$E458*$F458*$G458*$M458)</f>
        <v>0</v>
      </c>
      <c r="BV458" s="84"/>
      <c r="BW458" s="89">
        <f>(BV458*$E458*$F458*$G458*$M458)</f>
        <v>0</v>
      </c>
      <c r="BX458" s="84"/>
      <c r="BY458" s="84">
        <f>(BX458*$E458*$F458*$G458*$L458)</f>
        <v>0</v>
      </c>
      <c r="BZ458" s="84"/>
      <c r="CA458" s="85">
        <f>(BZ458*$E458*$F458*$G458*$L458)</f>
        <v>0</v>
      </c>
      <c r="CB458" s="84"/>
      <c r="CC458" s="84">
        <f>(CB458*$E458*$F458*$G458*$L458)</f>
        <v>0</v>
      </c>
      <c r="CD458" s="84"/>
      <c r="CE458" s="84">
        <f>(CD458*$E458*$F458*$G458*$M458)</f>
        <v>0</v>
      </c>
      <c r="CF458" s="84"/>
      <c r="CG458" s="84"/>
      <c r="CH458" s="84"/>
      <c r="CI458" s="84">
        <f>(CH458*$E458*$F458*$G458*$L458)</f>
        <v>0</v>
      </c>
      <c r="CJ458" s="84"/>
      <c r="CK458" s="84">
        <f>(CJ458*$E458*$F458*$G458*$L458)</f>
        <v>0</v>
      </c>
      <c r="CL458" s="84"/>
      <c r="CM458" s="84">
        <f>(CL458*$E458*$F458*$G458*$L458)</f>
        <v>0</v>
      </c>
      <c r="CN458" s="84"/>
      <c r="CO458" s="84">
        <f>(CN458*$E458*$F458*$G458*$L458)</f>
        <v>0</v>
      </c>
      <c r="CP458" s="84"/>
      <c r="CQ458" s="84">
        <f>(CP458*$E458*$F458*$G458*$L458)</f>
        <v>0</v>
      </c>
      <c r="CR458" s="84"/>
      <c r="CS458" s="84">
        <f>(CR458*$E458*$F458*$G458*$M458)</f>
        <v>0</v>
      </c>
      <c r="CT458" s="84"/>
      <c r="CU458" s="84">
        <f>(CT458*$E458*$F458*$G458*$M458)</f>
        <v>0</v>
      </c>
      <c r="CV458" s="84"/>
      <c r="CW458" s="84">
        <f>(CV458*$E458*$F458*$G458*$M458)</f>
        <v>0</v>
      </c>
      <c r="CX458" s="90"/>
      <c r="CY458" s="84">
        <f>(CX458*$E458*$F458*$G458*$M458)</f>
        <v>0</v>
      </c>
      <c r="CZ458" s="84"/>
      <c r="DA458" s="89">
        <f>(CZ458*$E458*$F458*$G458*$M458)</f>
        <v>0</v>
      </c>
      <c r="DB458" s="84"/>
      <c r="DC458" s="84"/>
      <c r="DD458" s="91"/>
      <c r="DE458" s="84">
        <f>(DD458*$E458*$F458*$G458*$M458)</f>
        <v>0</v>
      </c>
      <c r="DF458" s="84"/>
      <c r="DG458" s="84">
        <f>(DF458*$E458*$F458*$G458*$M458)</f>
        <v>0</v>
      </c>
      <c r="DH458" s="84"/>
      <c r="DI458" s="84">
        <f>(DH458*$E458*$F458*$G458*$N458)</f>
        <v>0</v>
      </c>
      <c r="DJ458" s="84"/>
      <c r="DK458" s="89">
        <f>(DJ458*$E458*$F458*$G458*$O458)</f>
        <v>0</v>
      </c>
      <c r="DL458" s="89"/>
      <c r="DM458" s="89"/>
      <c r="DN458" s="85">
        <f t="shared" si="1461"/>
        <v>50</v>
      </c>
      <c r="DO458" s="85">
        <f t="shared" si="1462"/>
        <v>15633337.999999998</v>
      </c>
    </row>
    <row r="459" spans="1:119" ht="60" customHeight="1" x14ac:dyDescent="0.25">
      <c r="A459" s="73"/>
      <c r="B459" s="78">
        <v>409</v>
      </c>
      <c r="C459" s="79" t="s">
        <v>982</v>
      </c>
      <c r="D459" s="109" t="s">
        <v>983</v>
      </c>
      <c r="E459" s="74">
        <v>25969</v>
      </c>
      <c r="F459" s="81">
        <v>1.24</v>
      </c>
      <c r="G459" s="76">
        <v>1</v>
      </c>
      <c r="H459" s="77"/>
      <c r="I459" s="77"/>
      <c r="J459" s="77"/>
      <c r="K459" s="51"/>
      <c r="L459" s="82">
        <v>1.4</v>
      </c>
      <c r="M459" s="82">
        <v>1.68</v>
      </c>
      <c r="N459" s="82">
        <v>2.23</v>
      </c>
      <c r="O459" s="83">
        <v>2.57</v>
      </c>
      <c r="P459" s="84">
        <v>120</v>
      </c>
      <c r="Q459" s="84">
        <f t="shared" ref="Q459:Q477" si="1464">(P459*$E459*$F459*$G459*$L459*$Q$11)</f>
        <v>5950848.2880000006</v>
      </c>
      <c r="R459" s="84"/>
      <c r="S459" s="84">
        <f t="shared" ref="S459:S477" si="1465">(R459*$E459*$F459*$G459*$L459*$S$11)</f>
        <v>0</v>
      </c>
      <c r="T459" s="84"/>
      <c r="U459" s="84">
        <f t="shared" ref="U459:U477" si="1466">(T459*$E459*$F459*$G459*$L459*$U$11)</f>
        <v>0</v>
      </c>
      <c r="V459" s="84"/>
      <c r="W459" s="85">
        <f t="shared" ref="W459:W477" si="1467">(V459*$E459*$F459*$G459*$L459*$W$11)</f>
        <v>0</v>
      </c>
      <c r="X459" s="84"/>
      <c r="Y459" s="84">
        <f t="shared" ref="Y459:Y477" si="1468">(X459*$E459*$F459*$G459*$L459*$Y$11)</f>
        <v>0</v>
      </c>
      <c r="Z459" s="84"/>
      <c r="AA459" s="84"/>
      <c r="AB459" s="84"/>
      <c r="AC459" s="84">
        <f t="shared" ref="AC459:AC477" si="1469">(AB459*$E459*$F459*$G459*$L459*$AC$11)</f>
        <v>0</v>
      </c>
      <c r="AD459" s="84"/>
      <c r="AE459" s="84"/>
      <c r="AF459" s="84"/>
      <c r="AG459" s="84">
        <f t="shared" ref="AG459:AG477" si="1470">(AF459*$E459*$F459*$G459*$L459*$AG$11)</f>
        <v>0</v>
      </c>
      <c r="AH459" s="84"/>
      <c r="AI459" s="84"/>
      <c r="AJ459" s="86"/>
      <c r="AK459" s="84">
        <f t="shared" ref="AK459:AK477" si="1471">(AJ459*$E459*$F459*$G459*$L459*$AK$11)</f>
        <v>0</v>
      </c>
      <c r="AL459" s="84"/>
      <c r="AM459" s="85">
        <f t="shared" ref="AM459:AM477" si="1472">(AL459*$E459*$F459*$G459*$L459*$AM$11)</f>
        <v>0</v>
      </c>
      <c r="AN459" s="84"/>
      <c r="AO459" s="84">
        <f t="shared" ref="AO459:AO477" si="1473">(AN459*$E459*$F459*$G459*$L459*$AO$11)</f>
        <v>0</v>
      </c>
      <c r="AP459" s="84"/>
      <c r="AQ459" s="84">
        <f t="shared" ref="AQ459:AQ477" si="1474">(AP459*$E459*$F459*$G459*$M459*$AQ$11)</f>
        <v>0</v>
      </c>
      <c r="AR459" s="90"/>
      <c r="AS459" s="84">
        <f t="shared" ref="AS459:AS477" si="1475">(AR459*$E459*$F459*$G459*$M459*$AS$11)</f>
        <v>0</v>
      </c>
      <c r="AT459" s="84"/>
      <c r="AU459" s="89">
        <f t="shared" ref="AU459:AU477" si="1476">(AT459*$E459*$F459*$G459*$M459*$AU$11)</f>
        <v>0</v>
      </c>
      <c r="AV459" s="84"/>
      <c r="AW459" s="84">
        <f t="shared" ref="AW459:AW477" si="1477">(AV459*$E459*$F459*$G459*$L459*$AW$11)</f>
        <v>0</v>
      </c>
      <c r="AX459" s="84"/>
      <c r="AY459" s="84">
        <f t="shared" ref="AY459:AY477" si="1478">(AX459*$E459*$F459*$G459*$L459*$AY$11)</f>
        <v>0</v>
      </c>
      <c r="AZ459" s="84">
        <v>180</v>
      </c>
      <c r="BA459" s="84">
        <f t="shared" ref="BA459:BA477" si="1479">(AZ459*$E459*$F459*$G459*$L459*$BA$11)</f>
        <v>7303313.8079999993</v>
      </c>
      <c r="BB459" s="84"/>
      <c r="BC459" s="84">
        <f t="shared" ref="BC459:BC477" si="1480">(BB459*$E459*$F459*$G459*$L459*$BC$11)</f>
        <v>0</v>
      </c>
      <c r="BD459" s="84"/>
      <c r="BE459" s="85">
        <f t="shared" ref="BE459:BE477" si="1481">(BD459*$E459*$F459*$G459*$L459*$BE$11)</f>
        <v>0</v>
      </c>
      <c r="BF459" s="84"/>
      <c r="BG459" s="85">
        <f t="shared" ref="BG459:BG477" si="1482">(BF459*$E459*$F459*$G459*$L459*$BG$11)</f>
        <v>0</v>
      </c>
      <c r="BH459" s="84"/>
      <c r="BI459" s="84">
        <f t="shared" ref="BI459:BI477" si="1483">(BH459*$E459*$F459*$G459*$L459*$BI$11)</f>
        <v>0</v>
      </c>
      <c r="BJ459" s="84"/>
      <c r="BK459" s="84">
        <f t="shared" ref="BK459:BK477" si="1484">(BJ459*$E459*$F459*$G459*$M459*$BK$11)</f>
        <v>0</v>
      </c>
      <c r="BL459" s="84"/>
      <c r="BM459" s="84">
        <f t="shared" ref="BM459:BM477" si="1485">(BL459*$E459*$F459*$G459*$M459*$BM$11)</f>
        <v>0</v>
      </c>
      <c r="BN459" s="84"/>
      <c r="BO459" s="85">
        <f t="shared" ref="BO459:BO477" si="1486">(BN459*$E459*$F459*$G459*$M459*$BO$11)</f>
        <v>0</v>
      </c>
      <c r="BP459" s="84"/>
      <c r="BQ459" s="84">
        <f t="shared" ref="BQ459:BQ477" si="1487">(BP459*$E459*$F459*$G459*$M459*$BQ$11)</f>
        <v>0</v>
      </c>
      <c r="BR459" s="84"/>
      <c r="BS459" s="84">
        <f t="shared" ref="BS459:BS477" si="1488">(BR459*$E459*$F459*$G459*$M459*$BS$11)</f>
        <v>0</v>
      </c>
      <c r="BT459" s="84"/>
      <c r="BU459" s="85">
        <f t="shared" ref="BU459:BU477" si="1489">(BT459*$E459*$F459*$G459*$M459*$BU$11)</f>
        <v>0</v>
      </c>
      <c r="BV459" s="84"/>
      <c r="BW459" s="89">
        <f t="shared" ref="BW459:BW477" si="1490">(BV459*$E459*$F459*$G459*$M459*$BW$11)</f>
        <v>0</v>
      </c>
      <c r="BX459" s="84"/>
      <c r="BY459" s="84">
        <f t="shared" ref="BY459:BY477" si="1491">(BX459*$E459*$F459*$G459*$L459*$BY$11)</f>
        <v>0</v>
      </c>
      <c r="BZ459" s="84"/>
      <c r="CA459" s="84">
        <f t="shared" ref="CA459:CA477" si="1492">(BZ459*$E459*$F459*$G459*$L459*$CA$11)</f>
        <v>0</v>
      </c>
      <c r="CB459" s="84"/>
      <c r="CC459" s="84">
        <f t="shared" ref="CC459:CC477" si="1493">(CB459*$E459*$F459*$G459*$L459*$CC$11)</f>
        <v>0</v>
      </c>
      <c r="CD459" s="84"/>
      <c r="CE459" s="84">
        <f t="shared" ref="CE459:CE477" si="1494">(CD459*$E459*$F459*$G459*$M459*$CE$11)</f>
        <v>0</v>
      </c>
      <c r="CF459" s="84"/>
      <c r="CG459" s="84"/>
      <c r="CH459" s="84"/>
      <c r="CI459" s="85">
        <f t="shared" ref="CI459:CI477" si="1495">(CH459*$E459*$F459*$G459*$L459*$CI$11)</f>
        <v>0</v>
      </c>
      <c r="CJ459" s="84"/>
      <c r="CK459" s="85">
        <f t="shared" ref="CK459:CK477" si="1496">(CJ459*$E459*$F459*$G459*$L459*$CK$11)</f>
        <v>0</v>
      </c>
      <c r="CL459" s="84"/>
      <c r="CM459" s="84">
        <f t="shared" ref="CM459:CM477" si="1497">(CL459*$E459*$F459*$G459*$L459*$CM$11)</f>
        <v>0</v>
      </c>
      <c r="CN459" s="84"/>
      <c r="CO459" s="84">
        <f t="shared" ref="CO459:CO477" si="1498">(CN459*$E459*$F459*$G459*$L459*$CO$11)</f>
        <v>0</v>
      </c>
      <c r="CP459" s="84"/>
      <c r="CQ459" s="84">
        <f t="shared" ref="CQ459:CQ477" si="1499">(CP459*$E459*$F459*$G459*$L459*$CQ$11)</f>
        <v>0</v>
      </c>
      <c r="CR459" s="84"/>
      <c r="CS459" s="84">
        <f t="shared" ref="CS459:CS477" si="1500">(CR459*$E459*$F459*$G459*$M459*$CS$11)</f>
        <v>0</v>
      </c>
      <c r="CT459" s="84"/>
      <c r="CU459" s="84">
        <f t="shared" ref="CU459:CU477" si="1501">(CT459*$E459*$F459*$G459*$M459*$CU$11)</f>
        <v>0</v>
      </c>
      <c r="CV459" s="84"/>
      <c r="CW459" s="84">
        <f t="shared" ref="CW459:CW477" si="1502">(CV459*$E459*$F459*$G459*$M459*$CW$11)</f>
        <v>0</v>
      </c>
      <c r="CX459" s="90"/>
      <c r="CY459" s="84">
        <f t="shared" ref="CY459:CY477" si="1503">(CX459*$E459*$F459*$G459*$M459*$CY$11)</f>
        <v>0</v>
      </c>
      <c r="CZ459" s="84"/>
      <c r="DA459" s="89"/>
      <c r="DB459" s="84"/>
      <c r="DC459" s="84">
        <f t="shared" ref="DC459:DC477" si="1504">(DB459*$E459*$F459*$G459*$M459*$DC$11)</f>
        <v>0</v>
      </c>
      <c r="DD459" s="91"/>
      <c r="DE459" s="84">
        <f t="shared" ref="DE459:DE477" si="1505">(DD459*$E459*$F459*$G459*$M459*$DE$11)</f>
        <v>0</v>
      </c>
      <c r="DF459" s="84"/>
      <c r="DG459" s="84">
        <f t="shared" ref="DG459:DG477" si="1506">(DF459*$E459*$F459*$G459*$M459*$DG$11)</f>
        <v>0</v>
      </c>
      <c r="DH459" s="84"/>
      <c r="DI459" s="84">
        <f t="shared" ref="DI459:DI477" si="1507">(DH459*$E459*$F459*$G459*$N459*$DI$11)</f>
        <v>0</v>
      </c>
      <c r="DJ459" s="84"/>
      <c r="DK459" s="92">
        <f t="shared" ref="DK459:DK477" si="1508">(DJ459*$E459*$F459*$G459*$O459*$DK$11)</f>
        <v>0</v>
      </c>
      <c r="DL459" s="89"/>
      <c r="DM459" s="89"/>
      <c r="DN459" s="85">
        <f t="shared" si="1461"/>
        <v>300</v>
      </c>
      <c r="DO459" s="85">
        <f t="shared" si="1462"/>
        <v>13254162.096000001</v>
      </c>
    </row>
    <row r="460" spans="1:119" ht="60" customHeight="1" x14ac:dyDescent="0.25">
      <c r="A460" s="73"/>
      <c r="B460" s="78">
        <v>410</v>
      </c>
      <c r="C460" s="79" t="s">
        <v>984</v>
      </c>
      <c r="D460" s="109" t="s">
        <v>985</v>
      </c>
      <c r="E460" s="74">
        <v>25969</v>
      </c>
      <c r="F460" s="81">
        <v>2.62</v>
      </c>
      <c r="G460" s="76">
        <v>1</v>
      </c>
      <c r="H460" s="77"/>
      <c r="I460" s="77"/>
      <c r="J460" s="77"/>
      <c r="K460" s="51"/>
      <c r="L460" s="82">
        <v>1.4</v>
      </c>
      <c r="M460" s="82">
        <v>1.68</v>
      </c>
      <c r="N460" s="82">
        <v>2.23</v>
      </c>
      <c r="O460" s="83">
        <v>2.57</v>
      </c>
      <c r="P460" s="84">
        <v>0</v>
      </c>
      <c r="Q460" s="84">
        <f t="shared" si="1464"/>
        <v>0</v>
      </c>
      <c r="R460" s="84"/>
      <c r="S460" s="84">
        <f t="shared" si="1465"/>
        <v>0</v>
      </c>
      <c r="T460" s="84"/>
      <c r="U460" s="84">
        <f t="shared" si="1466"/>
        <v>0</v>
      </c>
      <c r="V460" s="84"/>
      <c r="W460" s="85">
        <f t="shared" si="1467"/>
        <v>0</v>
      </c>
      <c r="X460" s="84"/>
      <c r="Y460" s="84">
        <f t="shared" si="1468"/>
        <v>0</v>
      </c>
      <c r="Z460" s="84"/>
      <c r="AA460" s="84"/>
      <c r="AB460" s="84"/>
      <c r="AC460" s="84">
        <f t="shared" si="1469"/>
        <v>0</v>
      </c>
      <c r="AD460" s="84"/>
      <c r="AE460" s="84"/>
      <c r="AF460" s="84"/>
      <c r="AG460" s="84">
        <f t="shared" si="1470"/>
        <v>0</v>
      </c>
      <c r="AH460" s="84"/>
      <c r="AI460" s="84"/>
      <c r="AJ460" s="86"/>
      <c r="AK460" s="84">
        <f t="shared" si="1471"/>
        <v>0</v>
      </c>
      <c r="AL460" s="84"/>
      <c r="AM460" s="85">
        <f t="shared" si="1472"/>
        <v>0</v>
      </c>
      <c r="AN460" s="84"/>
      <c r="AO460" s="84">
        <f t="shared" si="1473"/>
        <v>0</v>
      </c>
      <c r="AP460" s="84"/>
      <c r="AQ460" s="84">
        <f t="shared" si="1474"/>
        <v>0</v>
      </c>
      <c r="AR460" s="90"/>
      <c r="AS460" s="84">
        <f t="shared" si="1475"/>
        <v>0</v>
      </c>
      <c r="AT460" s="84"/>
      <c r="AU460" s="89">
        <f t="shared" si="1476"/>
        <v>0</v>
      </c>
      <c r="AV460" s="84"/>
      <c r="AW460" s="84">
        <f t="shared" si="1477"/>
        <v>0</v>
      </c>
      <c r="AX460" s="84"/>
      <c r="AY460" s="84">
        <f t="shared" si="1478"/>
        <v>0</v>
      </c>
      <c r="AZ460" s="84">
        <v>70</v>
      </c>
      <c r="BA460" s="84">
        <f t="shared" si="1479"/>
        <v>6001020.3960000006</v>
      </c>
      <c r="BB460" s="84"/>
      <c r="BC460" s="84">
        <f t="shared" si="1480"/>
        <v>0</v>
      </c>
      <c r="BD460" s="84"/>
      <c r="BE460" s="85">
        <f t="shared" si="1481"/>
        <v>0</v>
      </c>
      <c r="BF460" s="84"/>
      <c r="BG460" s="85">
        <f t="shared" si="1482"/>
        <v>0</v>
      </c>
      <c r="BH460" s="84"/>
      <c r="BI460" s="84">
        <f t="shared" si="1483"/>
        <v>0</v>
      </c>
      <c r="BJ460" s="84"/>
      <c r="BK460" s="84">
        <f t="shared" si="1484"/>
        <v>0</v>
      </c>
      <c r="BL460" s="84"/>
      <c r="BM460" s="84">
        <f t="shared" si="1485"/>
        <v>0</v>
      </c>
      <c r="BN460" s="84"/>
      <c r="BO460" s="85">
        <f t="shared" si="1486"/>
        <v>0</v>
      </c>
      <c r="BP460" s="84"/>
      <c r="BQ460" s="84">
        <f t="shared" si="1487"/>
        <v>0</v>
      </c>
      <c r="BR460" s="84"/>
      <c r="BS460" s="84">
        <f t="shared" si="1488"/>
        <v>0</v>
      </c>
      <c r="BT460" s="84"/>
      <c r="BU460" s="85">
        <f t="shared" si="1489"/>
        <v>0</v>
      </c>
      <c r="BV460" s="84"/>
      <c r="BW460" s="89">
        <f t="shared" si="1490"/>
        <v>0</v>
      </c>
      <c r="BX460" s="84"/>
      <c r="BY460" s="84">
        <f t="shared" si="1491"/>
        <v>0</v>
      </c>
      <c r="BZ460" s="84"/>
      <c r="CA460" s="84">
        <f t="shared" si="1492"/>
        <v>0</v>
      </c>
      <c r="CB460" s="84"/>
      <c r="CC460" s="84">
        <f t="shared" si="1493"/>
        <v>0</v>
      </c>
      <c r="CD460" s="84"/>
      <c r="CE460" s="84">
        <f t="shared" si="1494"/>
        <v>0</v>
      </c>
      <c r="CF460" s="84"/>
      <c r="CG460" s="84"/>
      <c r="CH460" s="84"/>
      <c r="CI460" s="85">
        <f t="shared" si="1495"/>
        <v>0</v>
      </c>
      <c r="CJ460" s="84"/>
      <c r="CK460" s="85">
        <f t="shared" si="1496"/>
        <v>0</v>
      </c>
      <c r="CL460" s="84"/>
      <c r="CM460" s="84">
        <f t="shared" si="1497"/>
        <v>0</v>
      </c>
      <c r="CN460" s="84"/>
      <c r="CO460" s="84">
        <f t="shared" si="1498"/>
        <v>0</v>
      </c>
      <c r="CP460" s="84"/>
      <c r="CQ460" s="84">
        <f t="shared" si="1499"/>
        <v>0</v>
      </c>
      <c r="CR460" s="84"/>
      <c r="CS460" s="84">
        <f t="shared" si="1500"/>
        <v>0</v>
      </c>
      <c r="CT460" s="84"/>
      <c r="CU460" s="84">
        <f t="shared" si="1501"/>
        <v>0</v>
      </c>
      <c r="CV460" s="84"/>
      <c r="CW460" s="84">
        <f t="shared" si="1502"/>
        <v>0</v>
      </c>
      <c r="CX460" s="90"/>
      <c r="CY460" s="84">
        <f t="shared" si="1503"/>
        <v>0</v>
      </c>
      <c r="CZ460" s="84"/>
      <c r="DA460" s="89"/>
      <c r="DB460" s="84"/>
      <c r="DC460" s="84">
        <f t="shared" si="1504"/>
        <v>0</v>
      </c>
      <c r="DD460" s="91"/>
      <c r="DE460" s="84">
        <f t="shared" si="1505"/>
        <v>0</v>
      </c>
      <c r="DF460" s="84"/>
      <c r="DG460" s="84">
        <f t="shared" si="1506"/>
        <v>0</v>
      </c>
      <c r="DH460" s="84"/>
      <c r="DI460" s="84">
        <f t="shared" si="1507"/>
        <v>0</v>
      </c>
      <c r="DJ460" s="84"/>
      <c r="DK460" s="92">
        <f t="shared" si="1508"/>
        <v>0</v>
      </c>
      <c r="DL460" s="89"/>
      <c r="DM460" s="89"/>
      <c r="DN460" s="85">
        <f t="shared" si="1461"/>
        <v>70</v>
      </c>
      <c r="DO460" s="85">
        <f t="shared" si="1462"/>
        <v>6001020.3960000006</v>
      </c>
    </row>
    <row r="461" spans="1:119" ht="60" customHeight="1" x14ac:dyDescent="0.25">
      <c r="A461" s="73"/>
      <c r="B461" s="78">
        <v>411</v>
      </c>
      <c r="C461" s="79" t="s">
        <v>986</v>
      </c>
      <c r="D461" s="109" t="s">
        <v>987</v>
      </c>
      <c r="E461" s="74">
        <v>25969</v>
      </c>
      <c r="F461" s="81">
        <v>3.93</v>
      </c>
      <c r="G461" s="76">
        <v>1</v>
      </c>
      <c r="H461" s="77"/>
      <c r="I461" s="77"/>
      <c r="J461" s="77"/>
      <c r="K461" s="51"/>
      <c r="L461" s="82">
        <v>1.4</v>
      </c>
      <c r="M461" s="82">
        <v>1.68</v>
      </c>
      <c r="N461" s="82">
        <v>2.23</v>
      </c>
      <c r="O461" s="83">
        <v>2.57</v>
      </c>
      <c r="P461" s="84">
        <v>0</v>
      </c>
      <c r="Q461" s="84">
        <f t="shared" si="1464"/>
        <v>0</v>
      </c>
      <c r="R461" s="84"/>
      <c r="S461" s="84">
        <f t="shared" si="1465"/>
        <v>0</v>
      </c>
      <c r="T461" s="84"/>
      <c r="U461" s="84">
        <f t="shared" si="1466"/>
        <v>0</v>
      </c>
      <c r="V461" s="84"/>
      <c r="W461" s="85">
        <f t="shared" si="1467"/>
        <v>0</v>
      </c>
      <c r="X461" s="84"/>
      <c r="Y461" s="84">
        <f t="shared" si="1468"/>
        <v>0</v>
      </c>
      <c r="Z461" s="84"/>
      <c r="AA461" s="84"/>
      <c r="AB461" s="84"/>
      <c r="AC461" s="84">
        <f t="shared" si="1469"/>
        <v>0</v>
      </c>
      <c r="AD461" s="84"/>
      <c r="AE461" s="84"/>
      <c r="AF461" s="84"/>
      <c r="AG461" s="84">
        <f t="shared" si="1470"/>
        <v>0</v>
      </c>
      <c r="AH461" s="84"/>
      <c r="AI461" s="84"/>
      <c r="AJ461" s="86"/>
      <c r="AK461" s="84">
        <f t="shared" si="1471"/>
        <v>0</v>
      </c>
      <c r="AL461" s="84"/>
      <c r="AM461" s="85">
        <f t="shared" si="1472"/>
        <v>0</v>
      </c>
      <c r="AN461" s="84"/>
      <c r="AO461" s="84">
        <f t="shared" si="1473"/>
        <v>0</v>
      </c>
      <c r="AP461" s="84"/>
      <c r="AQ461" s="84">
        <f t="shared" si="1474"/>
        <v>0</v>
      </c>
      <c r="AR461" s="90"/>
      <c r="AS461" s="84">
        <f t="shared" si="1475"/>
        <v>0</v>
      </c>
      <c r="AT461" s="84"/>
      <c r="AU461" s="89">
        <f t="shared" si="1476"/>
        <v>0</v>
      </c>
      <c r="AV461" s="84"/>
      <c r="AW461" s="84">
        <f t="shared" si="1477"/>
        <v>0</v>
      </c>
      <c r="AX461" s="84"/>
      <c r="AY461" s="84">
        <f t="shared" si="1478"/>
        <v>0</v>
      </c>
      <c r="AZ461" s="84">
        <v>20</v>
      </c>
      <c r="BA461" s="84">
        <f t="shared" si="1479"/>
        <v>2571865.8840000001</v>
      </c>
      <c r="BB461" s="84"/>
      <c r="BC461" s="84">
        <f t="shared" si="1480"/>
        <v>0</v>
      </c>
      <c r="BD461" s="84"/>
      <c r="BE461" s="85">
        <f t="shared" si="1481"/>
        <v>0</v>
      </c>
      <c r="BF461" s="84"/>
      <c r="BG461" s="85">
        <f t="shared" si="1482"/>
        <v>0</v>
      </c>
      <c r="BH461" s="84"/>
      <c r="BI461" s="84">
        <f t="shared" si="1483"/>
        <v>0</v>
      </c>
      <c r="BJ461" s="84"/>
      <c r="BK461" s="84">
        <f t="shared" si="1484"/>
        <v>0</v>
      </c>
      <c r="BL461" s="84"/>
      <c r="BM461" s="84">
        <f t="shared" si="1485"/>
        <v>0</v>
      </c>
      <c r="BN461" s="84"/>
      <c r="BO461" s="85">
        <f t="shared" si="1486"/>
        <v>0</v>
      </c>
      <c r="BP461" s="84"/>
      <c r="BQ461" s="84">
        <f t="shared" si="1487"/>
        <v>0</v>
      </c>
      <c r="BR461" s="84"/>
      <c r="BS461" s="84">
        <f t="shared" si="1488"/>
        <v>0</v>
      </c>
      <c r="BT461" s="84"/>
      <c r="BU461" s="85">
        <f t="shared" si="1489"/>
        <v>0</v>
      </c>
      <c r="BV461" s="84"/>
      <c r="BW461" s="89">
        <f t="shared" si="1490"/>
        <v>0</v>
      </c>
      <c r="BX461" s="84"/>
      <c r="BY461" s="84">
        <f t="shared" si="1491"/>
        <v>0</v>
      </c>
      <c r="BZ461" s="84"/>
      <c r="CA461" s="84">
        <f t="shared" si="1492"/>
        <v>0</v>
      </c>
      <c r="CB461" s="84"/>
      <c r="CC461" s="84">
        <f t="shared" si="1493"/>
        <v>0</v>
      </c>
      <c r="CD461" s="84"/>
      <c r="CE461" s="84">
        <f t="shared" si="1494"/>
        <v>0</v>
      </c>
      <c r="CF461" s="84"/>
      <c r="CG461" s="84"/>
      <c r="CH461" s="84"/>
      <c r="CI461" s="85">
        <f t="shared" si="1495"/>
        <v>0</v>
      </c>
      <c r="CJ461" s="84"/>
      <c r="CK461" s="85">
        <f t="shared" si="1496"/>
        <v>0</v>
      </c>
      <c r="CL461" s="84"/>
      <c r="CM461" s="84">
        <f t="shared" si="1497"/>
        <v>0</v>
      </c>
      <c r="CN461" s="84"/>
      <c r="CO461" s="84">
        <f t="shared" si="1498"/>
        <v>0</v>
      </c>
      <c r="CP461" s="84"/>
      <c r="CQ461" s="84">
        <f t="shared" si="1499"/>
        <v>0</v>
      </c>
      <c r="CR461" s="84"/>
      <c r="CS461" s="84">
        <f t="shared" si="1500"/>
        <v>0</v>
      </c>
      <c r="CT461" s="84"/>
      <c r="CU461" s="84">
        <f t="shared" si="1501"/>
        <v>0</v>
      </c>
      <c r="CV461" s="84"/>
      <c r="CW461" s="84">
        <f t="shared" si="1502"/>
        <v>0</v>
      </c>
      <c r="CX461" s="90">
        <v>0</v>
      </c>
      <c r="CY461" s="84">
        <f t="shared" si="1503"/>
        <v>0</v>
      </c>
      <c r="CZ461" s="84"/>
      <c r="DA461" s="89"/>
      <c r="DB461" s="84"/>
      <c r="DC461" s="84">
        <f t="shared" si="1504"/>
        <v>0</v>
      </c>
      <c r="DD461" s="91"/>
      <c r="DE461" s="84">
        <f t="shared" si="1505"/>
        <v>0</v>
      </c>
      <c r="DF461" s="84"/>
      <c r="DG461" s="84">
        <f t="shared" si="1506"/>
        <v>0</v>
      </c>
      <c r="DH461" s="84"/>
      <c r="DI461" s="84">
        <f t="shared" si="1507"/>
        <v>0</v>
      </c>
      <c r="DJ461" s="84"/>
      <c r="DK461" s="92">
        <f t="shared" si="1508"/>
        <v>0</v>
      </c>
      <c r="DL461" s="89"/>
      <c r="DM461" s="89"/>
      <c r="DN461" s="85">
        <f t="shared" si="1461"/>
        <v>20</v>
      </c>
      <c r="DO461" s="85">
        <f t="shared" si="1462"/>
        <v>2571865.8840000001</v>
      </c>
    </row>
    <row r="462" spans="1:119" ht="30" customHeight="1" x14ac:dyDescent="0.25">
      <c r="A462" s="73"/>
      <c r="B462" s="78">
        <v>412</v>
      </c>
      <c r="C462" s="79" t="s">
        <v>988</v>
      </c>
      <c r="D462" s="109" t="s">
        <v>989</v>
      </c>
      <c r="E462" s="74">
        <v>25969</v>
      </c>
      <c r="F462" s="81">
        <v>1.02</v>
      </c>
      <c r="G462" s="76">
        <v>1</v>
      </c>
      <c r="H462" s="77"/>
      <c r="I462" s="77"/>
      <c r="J462" s="77"/>
      <c r="K462" s="51"/>
      <c r="L462" s="82">
        <v>1.4</v>
      </c>
      <c r="M462" s="82">
        <v>1.68</v>
      </c>
      <c r="N462" s="82">
        <v>2.23</v>
      </c>
      <c r="O462" s="83">
        <v>2.57</v>
      </c>
      <c r="P462" s="84">
        <v>0</v>
      </c>
      <c r="Q462" s="84">
        <f t="shared" si="1464"/>
        <v>0</v>
      </c>
      <c r="R462" s="84"/>
      <c r="S462" s="84">
        <f t="shared" si="1465"/>
        <v>0</v>
      </c>
      <c r="T462" s="84"/>
      <c r="U462" s="84">
        <f t="shared" si="1466"/>
        <v>0</v>
      </c>
      <c r="V462" s="84"/>
      <c r="W462" s="85">
        <f t="shared" si="1467"/>
        <v>0</v>
      </c>
      <c r="X462" s="84"/>
      <c r="Y462" s="84">
        <f t="shared" si="1468"/>
        <v>0</v>
      </c>
      <c r="Z462" s="84"/>
      <c r="AA462" s="84"/>
      <c r="AB462" s="84"/>
      <c r="AC462" s="84">
        <f t="shared" si="1469"/>
        <v>0</v>
      </c>
      <c r="AD462" s="84"/>
      <c r="AE462" s="84"/>
      <c r="AF462" s="84"/>
      <c r="AG462" s="84">
        <f t="shared" si="1470"/>
        <v>0</v>
      </c>
      <c r="AH462" s="84"/>
      <c r="AI462" s="84"/>
      <c r="AJ462" s="86"/>
      <c r="AK462" s="84">
        <f t="shared" si="1471"/>
        <v>0</v>
      </c>
      <c r="AL462" s="84"/>
      <c r="AM462" s="85">
        <f t="shared" si="1472"/>
        <v>0</v>
      </c>
      <c r="AN462" s="84"/>
      <c r="AO462" s="84">
        <f t="shared" si="1473"/>
        <v>0</v>
      </c>
      <c r="AP462" s="84"/>
      <c r="AQ462" s="84">
        <f t="shared" si="1474"/>
        <v>0</v>
      </c>
      <c r="AR462" s="90"/>
      <c r="AS462" s="84">
        <f t="shared" si="1475"/>
        <v>0</v>
      </c>
      <c r="AT462" s="84"/>
      <c r="AU462" s="89">
        <f t="shared" si="1476"/>
        <v>0</v>
      </c>
      <c r="AV462" s="84"/>
      <c r="AW462" s="84">
        <f t="shared" si="1477"/>
        <v>0</v>
      </c>
      <c r="AX462" s="84"/>
      <c r="AY462" s="84">
        <f t="shared" si="1478"/>
        <v>0</v>
      </c>
      <c r="AZ462" s="84">
        <v>10</v>
      </c>
      <c r="BA462" s="84">
        <f t="shared" si="1479"/>
        <v>333753.58799999999</v>
      </c>
      <c r="BB462" s="84"/>
      <c r="BC462" s="84">
        <f t="shared" si="1480"/>
        <v>0</v>
      </c>
      <c r="BD462" s="84"/>
      <c r="BE462" s="85">
        <f t="shared" si="1481"/>
        <v>0</v>
      </c>
      <c r="BF462" s="84"/>
      <c r="BG462" s="85">
        <f t="shared" si="1482"/>
        <v>0</v>
      </c>
      <c r="BH462" s="84"/>
      <c r="BI462" s="84">
        <f t="shared" si="1483"/>
        <v>0</v>
      </c>
      <c r="BJ462" s="84"/>
      <c r="BK462" s="84">
        <f t="shared" si="1484"/>
        <v>0</v>
      </c>
      <c r="BL462" s="84"/>
      <c r="BM462" s="84">
        <f t="shared" si="1485"/>
        <v>0</v>
      </c>
      <c r="BN462" s="84"/>
      <c r="BO462" s="85">
        <f t="shared" si="1486"/>
        <v>0</v>
      </c>
      <c r="BP462" s="84"/>
      <c r="BQ462" s="84">
        <f t="shared" si="1487"/>
        <v>0</v>
      </c>
      <c r="BR462" s="84"/>
      <c r="BS462" s="84">
        <f t="shared" si="1488"/>
        <v>0</v>
      </c>
      <c r="BT462" s="84"/>
      <c r="BU462" s="85">
        <f t="shared" si="1489"/>
        <v>0</v>
      </c>
      <c r="BV462" s="84"/>
      <c r="BW462" s="89">
        <f t="shared" si="1490"/>
        <v>0</v>
      </c>
      <c r="BX462" s="84"/>
      <c r="BY462" s="84">
        <f t="shared" si="1491"/>
        <v>0</v>
      </c>
      <c r="BZ462" s="84"/>
      <c r="CA462" s="84">
        <f t="shared" si="1492"/>
        <v>0</v>
      </c>
      <c r="CB462" s="84"/>
      <c r="CC462" s="84">
        <f t="shared" si="1493"/>
        <v>0</v>
      </c>
      <c r="CD462" s="84"/>
      <c r="CE462" s="84">
        <f t="shared" si="1494"/>
        <v>0</v>
      </c>
      <c r="CF462" s="84"/>
      <c r="CG462" s="84"/>
      <c r="CH462" s="84"/>
      <c r="CI462" s="85">
        <f t="shared" si="1495"/>
        <v>0</v>
      </c>
      <c r="CJ462" s="84"/>
      <c r="CK462" s="85">
        <f t="shared" si="1496"/>
        <v>0</v>
      </c>
      <c r="CL462" s="84"/>
      <c r="CM462" s="84">
        <f t="shared" si="1497"/>
        <v>0</v>
      </c>
      <c r="CN462" s="84"/>
      <c r="CO462" s="84">
        <f t="shared" si="1498"/>
        <v>0</v>
      </c>
      <c r="CP462" s="84"/>
      <c r="CQ462" s="84">
        <f t="shared" si="1499"/>
        <v>0</v>
      </c>
      <c r="CR462" s="84"/>
      <c r="CS462" s="84">
        <f t="shared" si="1500"/>
        <v>0</v>
      </c>
      <c r="CT462" s="84"/>
      <c r="CU462" s="84">
        <f t="shared" si="1501"/>
        <v>0</v>
      </c>
      <c r="CV462" s="84"/>
      <c r="CW462" s="84">
        <f t="shared" si="1502"/>
        <v>0</v>
      </c>
      <c r="CX462" s="90"/>
      <c r="CY462" s="84">
        <f t="shared" si="1503"/>
        <v>0</v>
      </c>
      <c r="CZ462" s="84"/>
      <c r="DA462" s="89"/>
      <c r="DB462" s="84"/>
      <c r="DC462" s="84">
        <f t="shared" si="1504"/>
        <v>0</v>
      </c>
      <c r="DD462" s="91"/>
      <c r="DE462" s="84">
        <f t="shared" si="1505"/>
        <v>0</v>
      </c>
      <c r="DF462" s="84"/>
      <c r="DG462" s="84">
        <f t="shared" si="1506"/>
        <v>0</v>
      </c>
      <c r="DH462" s="84"/>
      <c r="DI462" s="84">
        <f t="shared" si="1507"/>
        <v>0</v>
      </c>
      <c r="DJ462" s="84"/>
      <c r="DK462" s="92">
        <f t="shared" si="1508"/>
        <v>0</v>
      </c>
      <c r="DL462" s="89"/>
      <c r="DM462" s="89"/>
      <c r="DN462" s="85">
        <f t="shared" si="1461"/>
        <v>10</v>
      </c>
      <c r="DO462" s="85">
        <f t="shared" si="1462"/>
        <v>333753.58799999999</v>
      </c>
    </row>
    <row r="463" spans="1:119" ht="30" customHeight="1" x14ac:dyDescent="0.25">
      <c r="A463" s="73"/>
      <c r="B463" s="78">
        <v>413</v>
      </c>
      <c r="C463" s="79" t="s">
        <v>990</v>
      </c>
      <c r="D463" s="109" t="s">
        <v>991</v>
      </c>
      <c r="E463" s="74">
        <v>25969</v>
      </c>
      <c r="F463" s="81">
        <v>1.38</v>
      </c>
      <c r="G463" s="76">
        <v>1</v>
      </c>
      <c r="H463" s="77"/>
      <c r="I463" s="77"/>
      <c r="J463" s="77"/>
      <c r="K463" s="51"/>
      <c r="L463" s="82">
        <v>1.4</v>
      </c>
      <c r="M463" s="82">
        <v>1.68</v>
      </c>
      <c r="N463" s="82">
        <v>2.23</v>
      </c>
      <c r="O463" s="83">
        <v>2.57</v>
      </c>
      <c r="P463" s="84">
        <v>0</v>
      </c>
      <c r="Q463" s="84">
        <f t="shared" si="1464"/>
        <v>0</v>
      </c>
      <c r="R463" s="84"/>
      <c r="S463" s="84">
        <f t="shared" si="1465"/>
        <v>0</v>
      </c>
      <c r="T463" s="84"/>
      <c r="U463" s="84">
        <f t="shared" si="1466"/>
        <v>0</v>
      </c>
      <c r="V463" s="84"/>
      <c r="W463" s="85">
        <f t="shared" si="1467"/>
        <v>0</v>
      </c>
      <c r="X463" s="84"/>
      <c r="Y463" s="84">
        <f t="shared" si="1468"/>
        <v>0</v>
      </c>
      <c r="Z463" s="84"/>
      <c r="AA463" s="84"/>
      <c r="AB463" s="84"/>
      <c r="AC463" s="84">
        <f t="shared" si="1469"/>
        <v>0</v>
      </c>
      <c r="AD463" s="84"/>
      <c r="AE463" s="84"/>
      <c r="AF463" s="84"/>
      <c r="AG463" s="84">
        <f t="shared" si="1470"/>
        <v>0</v>
      </c>
      <c r="AH463" s="84"/>
      <c r="AI463" s="84"/>
      <c r="AJ463" s="86"/>
      <c r="AK463" s="84">
        <f t="shared" si="1471"/>
        <v>0</v>
      </c>
      <c r="AL463" s="84"/>
      <c r="AM463" s="85">
        <f t="shared" si="1472"/>
        <v>0</v>
      </c>
      <c r="AN463" s="84"/>
      <c r="AO463" s="84">
        <f t="shared" si="1473"/>
        <v>0</v>
      </c>
      <c r="AP463" s="84"/>
      <c r="AQ463" s="84">
        <f t="shared" si="1474"/>
        <v>0</v>
      </c>
      <c r="AR463" s="90"/>
      <c r="AS463" s="84">
        <f t="shared" si="1475"/>
        <v>0</v>
      </c>
      <c r="AT463" s="84"/>
      <c r="AU463" s="89">
        <f t="shared" si="1476"/>
        <v>0</v>
      </c>
      <c r="AV463" s="84"/>
      <c r="AW463" s="84">
        <f t="shared" si="1477"/>
        <v>0</v>
      </c>
      <c r="AX463" s="84"/>
      <c r="AY463" s="84">
        <f t="shared" si="1478"/>
        <v>0</v>
      </c>
      <c r="AZ463" s="84">
        <v>10</v>
      </c>
      <c r="BA463" s="84">
        <f t="shared" si="1479"/>
        <v>451548.97199999989</v>
      </c>
      <c r="BB463" s="84"/>
      <c r="BC463" s="84">
        <f t="shared" si="1480"/>
        <v>0</v>
      </c>
      <c r="BD463" s="84"/>
      <c r="BE463" s="85">
        <f t="shared" si="1481"/>
        <v>0</v>
      </c>
      <c r="BF463" s="84"/>
      <c r="BG463" s="85">
        <f t="shared" si="1482"/>
        <v>0</v>
      </c>
      <c r="BH463" s="84"/>
      <c r="BI463" s="84">
        <f t="shared" si="1483"/>
        <v>0</v>
      </c>
      <c r="BJ463" s="84"/>
      <c r="BK463" s="84">
        <f t="shared" si="1484"/>
        <v>0</v>
      </c>
      <c r="BL463" s="84"/>
      <c r="BM463" s="84">
        <f t="shared" si="1485"/>
        <v>0</v>
      </c>
      <c r="BN463" s="84"/>
      <c r="BO463" s="85">
        <f t="shared" si="1486"/>
        <v>0</v>
      </c>
      <c r="BP463" s="84"/>
      <c r="BQ463" s="84">
        <f t="shared" si="1487"/>
        <v>0</v>
      </c>
      <c r="BR463" s="84"/>
      <c r="BS463" s="84">
        <f t="shared" si="1488"/>
        <v>0</v>
      </c>
      <c r="BT463" s="84"/>
      <c r="BU463" s="85">
        <f t="shared" si="1489"/>
        <v>0</v>
      </c>
      <c r="BV463" s="84"/>
      <c r="BW463" s="89">
        <f t="shared" si="1490"/>
        <v>0</v>
      </c>
      <c r="BX463" s="84"/>
      <c r="BY463" s="84">
        <f t="shared" si="1491"/>
        <v>0</v>
      </c>
      <c r="BZ463" s="84"/>
      <c r="CA463" s="84">
        <f t="shared" si="1492"/>
        <v>0</v>
      </c>
      <c r="CB463" s="84"/>
      <c r="CC463" s="84">
        <f t="shared" si="1493"/>
        <v>0</v>
      </c>
      <c r="CD463" s="84"/>
      <c r="CE463" s="84">
        <f t="shared" si="1494"/>
        <v>0</v>
      </c>
      <c r="CF463" s="84"/>
      <c r="CG463" s="84"/>
      <c r="CH463" s="84"/>
      <c r="CI463" s="85">
        <f t="shared" si="1495"/>
        <v>0</v>
      </c>
      <c r="CJ463" s="84"/>
      <c r="CK463" s="85">
        <f t="shared" si="1496"/>
        <v>0</v>
      </c>
      <c r="CL463" s="84"/>
      <c r="CM463" s="84">
        <f t="shared" si="1497"/>
        <v>0</v>
      </c>
      <c r="CN463" s="84"/>
      <c r="CO463" s="84">
        <f t="shared" si="1498"/>
        <v>0</v>
      </c>
      <c r="CP463" s="84"/>
      <c r="CQ463" s="84">
        <f t="shared" si="1499"/>
        <v>0</v>
      </c>
      <c r="CR463" s="84"/>
      <c r="CS463" s="84">
        <f t="shared" si="1500"/>
        <v>0</v>
      </c>
      <c r="CT463" s="84"/>
      <c r="CU463" s="84">
        <f t="shared" si="1501"/>
        <v>0</v>
      </c>
      <c r="CV463" s="84"/>
      <c r="CW463" s="84">
        <f t="shared" si="1502"/>
        <v>0</v>
      </c>
      <c r="CX463" s="90"/>
      <c r="CY463" s="84">
        <f t="shared" si="1503"/>
        <v>0</v>
      </c>
      <c r="CZ463" s="84"/>
      <c r="DA463" s="89"/>
      <c r="DB463" s="84"/>
      <c r="DC463" s="84">
        <f t="shared" si="1504"/>
        <v>0</v>
      </c>
      <c r="DD463" s="91"/>
      <c r="DE463" s="84">
        <f t="shared" si="1505"/>
        <v>0</v>
      </c>
      <c r="DF463" s="84"/>
      <c r="DG463" s="84">
        <f t="shared" si="1506"/>
        <v>0</v>
      </c>
      <c r="DH463" s="84"/>
      <c r="DI463" s="84">
        <f t="shared" si="1507"/>
        <v>0</v>
      </c>
      <c r="DJ463" s="84"/>
      <c r="DK463" s="92">
        <f t="shared" si="1508"/>
        <v>0</v>
      </c>
      <c r="DL463" s="89"/>
      <c r="DM463" s="89"/>
      <c r="DN463" s="85">
        <f t="shared" si="1461"/>
        <v>10</v>
      </c>
      <c r="DO463" s="85">
        <f t="shared" si="1462"/>
        <v>451548.97199999989</v>
      </c>
    </row>
    <row r="464" spans="1:119" ht="30" customHeight="1" x14ac:dyDescent="0.25">
      <c r="A464" s="73"/>
      <c r="B464" s="78">
        <v>414</v>
      </c>
      <c r="C464" s="79" t="s">
        <v>992</v>
      </c>
      <c r="D464" s="109" t="s">
        <v>993</v>
      </c>
      <c r="E464" s="74">
        <v>25969</v>
      </c>
      <c r="F464" s="76">
        <v>2</v>
      </c>
      <c r="G464" s="76">
        <v>1</v>
      </c>
      <c r="H464" s="77"/>
      <c r="I464" s="77"/>
      <c r="J464" s="77"/>
      <c r="K464" s="51"/>
      <c r="L464" s="82">
        <v>1.4</v>
      </c>
      <c r="M464" s="82">
        <v>1.68</v>
      </c>
      <c r="N464" s="82">
        <v>2.23</v>
      </c>
      <c r="O464" s="83">
        <v>2.57</v>
      </c>
      <c r="P464" s="84">
        <v>0</v>
      </c>
      <c r="Q464" s="84">
        <f t="shared" si="1464"/>
        <v>0</v>
      </c>
      <c r="R464" s="84"/>
      <c r="S464" s="84">
        <f t="shared" si="1465"/>
        <v>0</v>
      </c>
      <c r="T464" s="84"/>
      <c r="U464" s="84">
        <f t="shared" si="1466"/>
        <v>0</v>
      </c>
      <c r="V464" s="84"/>
      <c r="W464" s="85">
        <f t="shared" si="1467"/>
        <v>0</v>
      </c>
      <c r="X464" s="84"/>
      <c r="Y464" s="84">
        <f t="shared" si="1468"/>
        <v>0</v>
      </c>
      <c r="Z464" s="84"/>
      <c r="AA464" s="84"/>
      <c r="AB464" s="84"/>
      <c r="AC464" s="84">
        <f t="shared" si="1469"/>
        <v>0</v>
      </c>
      <c r="AD464" s="84"/>
      <c r="AE464" s="84"/>
      <c r="AF464" s="84"/>
      <c r="AG464" s="84">
        <f t="shared" si="1470"/>
        <v>0</v>
      </c>
      <c r="AH464" s="84"/>
      <c r="AI464" s="84"/>
      <c r="AJ464" s="86"/>
      <c r="AK464" s="84">
        <f t="shared" si="1471"/>
        <v>0</v>
      </c>
      <c r="AL464" s="84"/>
      <c r="AM464" s="85">
        <f t="shared" si="1472"/>
        <v>0</v>
      </c>
      <c r="AN464" s="84"/>
      <c r="AO464" s="84">
        <f t="shared" si="1473"/>
        <v>0</v>
      </c>
      <c r="AP464" s="84"/>
      <c r="AQ464" s="84">
        <f t="shared" si="1474"/>
        <v>0</v>
      </c>
      <c r="AR464" s="90"/>
      <c r="AS464" s="84">
        <f t="shared" si="1475"/>
        <v>0</v>
      </c>
      <c r="AT464" s="84"/>
      <c r="AU464" s="89">
        <f t="shared" si="1476"/>
        <v>0</v>
      </c>
      <c r="AV464" s="84"/>
      <c r="AW464" s="84">
        <f t="shared" si="1477"/>
        <v>0</v>
      </c>
      <c r="AX464" s="84"/>
      <c r="AY464" s="84">
        <f t="shared" si="1478"/>
        <v>0</v>
      </c>
      <c r="AZ464" s="84"/>
      <c r="BA464" s="84">
        <f t="shared" si="1479"/>
        <v>0</v>
      </c>
      <c r="BB464" s="84"/>
      <c r="BC464" s="84">
        <f t="shared" si="1480"/>
        <v>0</v>
      </c>
      <c r="BD464" s="84"/>
      <c r="BE464" s="85">
        <f t="shared" si="1481"/>
        <v>0</v>
      </c>
      <c r="BF464" s="84"/>
      <c r="BG464" s="85">
        <f t="shared" si="1482"/>
        <v>0</v>
      </c>
      <c r="BH464" s="84"/>
      <c r="BI464" s="84">
        <f t="shared" si="1483"/>
        <v>0</v>
      </c>
      <c r="BJ464" s="84"/>
      <c r="BK464" s="84">
        <f t="shared" si="1484"/>
        <v>0</v>
      </c>
      <c r="BL464" s="84"/>
      <c r="BM464" s="84">
        <f t="shared" si="1485"/>
        <v>0</v>
      </c>
      <c r="BN464" s="84"/>
      <c r="BO464" s="85">
        <f t="shared" si="1486"/>
        <v>0</v>
      </c>
      <c r="BP464" s="84"/>
      <c r="BQ464" s="84">
        <f t="shared" si="1487"/>
        <v>0</v>
      </c>
      <c r="BR464" s="84"/>
      <c r="BS464" s="84">
        <f t="shared" si="1488"/>
        <v>0</v>
      </c>
      <c r="BT464" s="84"/>
      <c r="BU464" s="85">
        <f t="shared" si="1489"/>
        <v>0</v>
      </c>
      <c r="BV464" s="84"/>
      <c r="BW464" s="89">
        <f t="shared" si="1490"/>
        <v>0</v>
      </c>
      <c r="BX464" s="84"/>
      <c r="BY464" s="84">
        <f t="shared" si="1491"/>
        <v>0</v>
      </c>
      <c r="BZ464" s="84"/>
      <c r="CA464" s="84">
        <f t="shared" si="1492"/>
        <v>0</v>
      </c>
      <c r="CB464" s="84"/>
      <c r="CC464" s="84">
        <f t="shared" si="1493"/>
        <v>0</v>
      </c>
      <c r="CD464" s="84"/>
      <c r="CE464" s="84">
        <f t="shared" si="1494"/>
        <v>0</v>
      </c>
      <c r="CF464" s="84"/>
      <c r="CG464" s="84"/>
      <c r="CH464" s="84"/>
      <c r="CI464" s="85">
        <f t="shared" si="1495"/>
        <v>0</v>
      </c>
      <c r="CJ464" s="84"/>
      <c r="CK464" s="85">
        <f t="shared" si="1496"/>
        <v>0</v>
      </c>
      <c r="CL464" s="84"/>
      <c r="CM464" s="84">
        <f t="shared" si="1497"/>
        <v>0</v>
      </c>
      <c r="CN464" s="84"/>
      <c r="CO464" s="84">
        <f t="shared" si="1498"/>
        <v>0</v>
      </c>
      <c r="CP464" s="84"/>
      <c r="CQ464" s="84">
        <f t="shared" si="1499"/>
        <v>0</v>
      </c>
      <c r="CR464" s="84"/>
      <c r="CS464" s="84">
        <f t="shared" si="1500"/>
        <v>0</v>
      </c>
      <c r="CT464" s="84"/>
      <c r="CU464" s="84">
        <f t="shared" si="1501"/>
        <v>0</v>
      </c>
      <c r="CV464" s="84"/>
      <c r="CW464" s="84">
        <f t="shared" si="1502"/>
        <v>0</v>
      </c>
      <c r="CX464" s="90"/>
      <c r="CY464" s="84">
        <f t="shared" si="1503"/>
        <v>0</v>
      </c>
      <c r="CZ464" s="84"/>
      <c r="DA464" s="89"/>
      <c r="DB464" s="84"/>
      <c r="DC464" s="84">
        <f t="shared" si="1504"/>
        <v>0</v>
      </c>
      <c r="DD464" s="91"/>
      <c r="DE464" s="84">
        <f t="shared" si="1505"/>
        <v>0</v>
      </c>
      <c r="DF464" s="84"/>
      <c r="DG464" s="84">
        <f t="shared" si="1506"/>
        <v>0</v>
      </c>
      <c r="DH464" s="84"/>
      <c r="DI464" s="84">
        <f t="shared" si="1507"/>
        <v>0</v>
      </c>
      <c r="DJ464" s="84"/>
      <c r="DK464" s="92">
        <f t="shared" si="1508"/>
        <v>0</v>
      </c>
      <c r="DL464" s="89"/>
      <c r="DM464" s="89"/>
      <c r="DN464" s="85">
        <f t="shared" si="1461"/>
        <v>0</v>
      </c>
      <c r="DO464" s="85">
        <f t="shared" si="1462"/>
        <v>0</v>
      </c>
    </row>
    <row r="465" spans="1:119" ht="45" customHeight="1" x14ac:dyDescent="0.25">
      <c r="A465" s="73"/>
      <c r="B465" s="78">
        <v>415</v>
      </c>
      <c r="C465" s="79" t="s">
        <v>994</v>
      </c>
      <c r="D465" s="109" t="s">
        <v>995</v>
      </c>
      <c r="E465" s="74">
        <v>25969</v>
      </c>
      <c r="F465" s="81">
        <v>0.59</v>
      </c>
      <c r="G465" s="76">
        <v>1</v>
      </c>
      <c r="H465" s="77"/>
      <c r="I465" s="77"/>
      <c r="J465" s="77"/>
      <c r="K465" s="51"/>
      <c r="L465" s="82">
        <v>1.4</v>
      </c>
      <c r="M465" s="82">
        <v>1.68</v>
      </c>
      <c r="N465" s="82">
        <v>2.23</v>
      </c>
      <c r="O465" s="83">
        <v>2.57</v>
      </c>
      <c r="P465" s="84">
        <v>120</v>
      </c>
      <c r="Q465" s="84">
        <f t="shared" si="1464"/>
        <v>2831452.0079999999</v>
      </c>
      <c r="R465" s="84"/>
      <c r="S465" s="84">
        <f t="shared" si="1465"/>
        <v>0</v>
      </c>
      <c r="T465" s="84"/>
      <c r="U465" s="84">
        <f t="shared" si="1466"/>
        <v>0</v>
      </c>
      <c r="V465" s="84"/>
      <c r="W465" s="85">
        <f t="shared" si="1467"/>
        <v>0</v>
      </c>
      <c r="X465" s="84"/>
      <c r="Y465" s="84">
        <f t="shared" si="1468"/>
        <v>0</v>
      </c>
      <c r="Z465" s="84"/>
      <c r="AA465" s="84"/>
      <c r="AB465" s="84"/>
      <c r="AC465" s="84">
        <f t="shared" si="1469"/>
        <v>0</v>
      </c>
      <c r="AD465" s="84"/>
      <c r="AE465" s="84"/>
      <c r="AF465" s="84"/>
      <c r="AG465" s="84">
        <f t="shared" si="1470"/>
        <v>0</v>
      </c>
      <c r="AH465" s="84"/>
      <c r="AI465" s="84"/>
      <c r="AJ465" s="86"/>
      <c r="AK465" s="84">
        <f t="shared" si="1471"/>
        <v>0</v>
      </c>
      <c r="AL465" s="84"/>
      <c r="AM465" s="85">
        <f t="shared" si="1472"/>
        <v>0</v>
      </c>
      <c r="AN465" s="84"/>
      <c r="AO465" s="84">
        <f t="shared" si="1473"/>
        <v>0</v>
      </c>
      <c r="AP465" s="84"/>
      <c r="AQ465" s="84">
        <f t="shared" si="1474"/>
        <v>0</v>
      </c>
      <c r="AR465" s="90"/>
      <c r="AS465" s="84">
        <f t="shared" si="1475"/>
        <v>0</v>
      </c>
      <c r="AT465" s="84"/>
      <c r="AU465" s="89">
        <f t="shared" si="1476"/>
        <v>0</v>
      </c>
      <c r="AV465" s="84"/>
      <c r="AW465" s="84">
        <f t="shared" si="1477"/>
        <v>0</v>
      </c>
      <c r="AX465" s="84"/>
      <c r="AY465" s="84">
        <f t="shared" si="1478"/>
        <v>0</v>
      </c>
      <c r="AZ465" s="84">
        <v>1310</v>
      </c>
      <c r="BA465" s="84">
        <f t="shared" si="1479"/>
        <v>25290014.525999997</v>
      </c>
      <c r="BB465" s="84"/>
      <c r="BC465" s="84">
        <f t="shared" si="1480"/>
        <v>0</v>
      </c>
      <c r="BD465" s="84"/>
      <c r="BE465" s="85">
        <f t="shared" si="1481"/>
        <v>0</v>
      </c>
      <c r="BF465" s="84"/>
      <c r="BG465" s="85">
        <f t="shared" si="1482"/>
        <v>0</v>
      </c>
      <c r="BH465" s="84"/>
      <c r="BI465" s="84">
        <f t="shared" si="1483"/>
        <v>0</v>
      </c>
      <c r="BJ465" s="84"/>
      <c r="BK465" s="84">
        <f t="shared" si="1484"/>
        <v>0</v>
      </c>
      <c r="BL465" s="84"/>
      <c r="BM465" s="84">
        <f t="shared" si="1485"/>
        <v>0</v>
      </c>
      <c r="BN465" s="84"/>
      <c r="BO465" s="85">
        <f t="shared" si="1486"/>
        <v>0</v>
      </c>
      <c r="BP465" s="84"/>
      <c r="BQ465" s="84">
        <f t="shared" si="1487"/>
        <v>0</v>
      </c>
      <c r="BR465" s="84"/>
      <c r="BS465" s="84">
        <f t="shared" si="1488"/>
        <v>0</v>
      </c>
      <c r="BT465" s="84"/>
      <c r="BU465" s="85">
        <f t="shared" si="1489"/>
        <v>0</v>
      </c>
      <c r="BV465" s="84"/>
      <c r="BW465" s="89">
        <f t="shared" si="1490"/>
        <v>0</v>
      </c>
      <c r="BX465" s="84"/>
      <c r="BY465" s="84">
        <f t="shared" si="1491"/>
        <v>0</v>
      </c>
      <c r="BZ465" s="84"/>
      <c r="CA465" s="84">
        <f t="shared" si="1492"/>
        <v>0</v>
      </c>
      <c r="CB465" s="84"/>
      <c r="CC465" s="84">
        <f t="shared" si="1493"/>
        <v>0</v>
      </c>
      <c r="CD465" s="84"/>
      <c r="CE465" s="84">
        <f t="shared" si="1494"/>
        <v>0</v>
      </c>
      <c r="CF465" s="84"/>
      <c r="CG465" s="84"/>
      <c r="CH465" s="84"/>
      <c r="CI465" s="85">
        <f t="shared" si="1495"/>
        <v>0</v>
      </c>
      <c r="CJ465" s="84"/>
      <c r="CK465" s="85">
        <f t="shared" si="1496"/>
        <v>0</v>
      </c>
      <c r="CL465" s="84"/>
      <c r="CM465" s="84">
        <f t="shared" si="1497"/>
        <v>0</v>
      </c>
      <c r="CN465" s="84"/>
      <c r="CO465" s="84">
        <f t="shared" si="1498"/>
        <v>0</v>
      </c>
      <c r="CP465" s="84"/>
      <c r="CQ465" s="84">
        <f t="shared" si="1499"/>
        <v>0</v>
      </c>
      <c r="CR465" s="84"/>
      <c r="CS465" s="84">
        <f t="shared" si="1500"/>
        <v>0</v>
      </c>
      <c r="CT465" s="84"/>
      <c r="CU465" s="84">
        <f t="shared" si="1501"/>
        <v>0</v>
      </c>
      <c r="CV465" s="84"/>
      <c r="CW465" s="84">
        <f t="shared" si="1502"/>
        <v>0</v>
      </c>
      <c r="CX465" s="90"/>
      <c r="CY465" s="84">
        <f t="shared" si="1503"/>
        <v>0</v>
      </c>
      <c r="CZ465" s="84"/>
      <c r="DA465" s="89"/>
      <c r="DB465" s="84"/>
      <c r="DC465" s="84">
        <f t="shared" si="1504"/>
        <v>0</v>
      </c>
      <c r="DD465" s="91"/>
      <c r="DE465" s="84">
        <f t="shared" si="1505"/>
        <v>0</v>
      </c>
      <c r="DF465" s="84"/>
      <c r="DG465" s="84">
        <f t="shared" si="1506"/>
        <v>0</v>
      </c>
      <c r="DH465" s="84"/>
      <c r="DI465" s="84">
        <f t="shared" si="1507"/>
        <v>0</v>
      </c>
      <c r="DJ465" s="84"/>
      <c r="DK465" s="92">
        <f t="shared" si="1508"/>
        <v>0</v>
      </c>
      <c r="DL465" s="89"/>
      <c r="DM465" s="89"/>
      <c r="DN465" s="85">
        <f t="shared" si="1461"/>
        <v>1430</v>
      </c>
      <c r="DO465" s="85">
        <f t="shared" si="1462"/>
        <v>28121466.533999998</v>
      </c>
    </row>
    <row r="466" spans="1:119" ht="45" customHeight="1" x14ac:dyDescent="0.25">
      <c r="A466" s="73"/>
      <c r="B466" s="78">
        <v>416</v>
      </c>
      <c r="C466" s="79" t="s">
        <v>996</v>
      </c>
      <c r="D466" s="109" t="s">
        <v>997</v>
      </c>
      <c r="E466" s="74">
        <v>25969</v>
      </c>
      <c r="F466" s="81">
        <v>0.84</v>
      </c>
      <c r="G466" s="76">
        <v>1</v>
      </c>
      <c r="H466" s="77"/>
      <c r="I466" s="77"/>
      <c r="J466" s="77"/>
      <c r="K466" s="51"/>
      <c r="L466" s="82">
        <v>1.4</v>
      </c>
      <c r="M466" s="82">
        <v>1.68</v>
      </c>
      <c r="N466" s="82">
        <v>2.23</v>
      </c>
      <c r="O466" s="83">
        <v>2.57</v>
      </c>
      <c r="P466" s="84">
        <v>0</v>
      </c>
      <c r="Q466" s="84">
        <f t="shared" si="1464"/>
        <v>0</v>
      </c>
      <c r="R466" s="84"/>
      <c r="S466" s="84">
        <f t="shared" si="1465"/>
        <v>0</v>
      </c>
      <c r="T466" s="84"/>
      <c r="U466" s="84">
        <f t="shared" si="1466"/>
        <v>0</v>
      </c>
      <c r="V466" s="84"/>
      <c r="W466" s="85">
        <f t="shared" si="1467"/>
        <v>0</v>
      </c>
      <c r="X466" s="84"/>
      <c r="Y466" s="84">
        <f t="shared" si="1468"/>
        <v>0</v>
      </c>
      <c r="Z466" s="84"/>
      <c r="AA466" s="84"/>
      <c r="AB466" s="84"/>
      <c r="AC466" s="84">
        <f t="shared" si="1469"/>
        <v>0</v>
      </c>
      <c r="AD466" s="84"/>
      <c r="AE466" s="84"/>
      <c r="AF466" s="84"/>
      <c r="AG466" s="84">
        <f t="shared" si="1470"/>
        <v>0</v>
      </c>
      <c r="AH466" s="84"/>
      <c r="AI466" s="84"/>
      <c r="AJ466" s="86"/>
      <c r="AK466" s="84">
        <f t="shared" si="1471"/>
        <v>0</v>
      </c>
      <c r="AL466" s="84"/>
      <c r="AM466" s="85">
        <f t="shared" si="1472"/>
        <v>0</v>
      </c>
      <c r="AN466" s="84"/>
      <c r="AO466" s="84">
        <f t="shared" si="1473"/>
        <v>0</v>
      </c>
      <c r="AP466" s="84"/>
      <c r="AQ466" s="84">
        <f t="shared" si="1474"/>
        <v>0</v>
      </c>
      <c r="AR466" s="90"/>
      <c r="AS466" s="84">
        <f t="shared" si="1475"/>
        <v>0</v>
      </c>
      <c r="AT466" s="84"/>
      <c r="AU466" s="89">
        <f t="shared" si="1476"/>
        <v>0</v>
      </c>
      <c r="AV466" s="84"/>
      <c r="AW466" s="84">
        <f t="shared" si="1477"/>
        <v>0</v>
      </c>
      <c r="AX466" s="84"/>
      <c r="AY466" s="84">
        <f t="shared" si="1478"/>
        <v>0</v>
      </c>
      <c r="AZ466" s="84">
        <v>100</v>
      </c>
      <c r="BA466" s="84">
        <f t="shared" si="1479"/>
        <v>2748558.96</v>
      </c>
      <c r="BB466" s="84"/>
      <c r="BC466" s="84">
        <f t="shared" si="1480"/>
        <v>0</v>
      </c>
      <c r="BD466" s="84"/>
      <c r="BE466" s="85">
        <f t="shared" si="1481"/>
        <v>0</v>
      </c>
      <c r="BF466" s="84"/>
      <c r="BG466" s="85">
        <f t="shared" si="1482"/>
        <v>0</v>
      </c>
      <c r="BH466" s="84"/>
      <c r="BI466" s="84">
        <f t="shared" si="1483"/>
        <v>0</v>
      </c>
      <c r="BJ466" s="84"/>
      <c r="BK466" s="84">
        <f t="shared" si="1484"/>
        <v>0</v>
      </c>
      <c r="BL466" s="84"/>
      <c r="BM466" s="84">
        <f t="shared" si="1485"/>
        <v>0</v>
      </c>
      <c r="BN466" s="84"/>
      <c r="BO466" s="85">
        <f t="shared" si="1486"/>
        <v>0</v>
      </c>
      <c r="BP466" s="84"/>
      <c r="BQ466" s="84">
        <f t="shared" si="1487"/>
        <v>0</v>
      </c>
      <c r="BR466" s="84"/>
      <c r="BS466" s="84">
        <f t="shared" si="1488"/>
        <v>0</v>
      </c>
      <c r="BT466" s="84"/>
      <c r="BU466" s="85">
        <f t="shared" si="1489"/>
        <v>0</v>
      </c>
      <c r="BV466" s="84"/>
      <c r="BW466" s="89">
        <f t="shared" si="1490"/>
        <v>0</v>
      </c>
      <c r="BX466" s="84"/>
      <c r="BY466" s="84">
        <f t="shared" si="1491"/>
        <v>0</v>
      </c>
      <c r="BZ466" s="84"/>
      <c r="CA466" s="84">
        <f t="shared" si="1492"/>
        <v>0</v>
      </c>
      <c r="CB466" s="84"/>
      <c r="CC466" s="84">
        <f t="shared" si="1493"/>
        <v>0</v>
      </c>
      <c r="CD466" s="84"/>
      <c r="CE466" s="84">
        <f t="shared" si="1494"/>
        <v>0</v>
      </c>
      <c r="CF466" s="84"/>
      <c r="CG466" s="84"/>
      <c r="CH466" s="84"/>
      <c r="CI466" s="85">
        <f t="shared" si="1495"/>
        <v>0</v>
      </c>
      <c r="CJ466" s="84"/>
      <c r="CK466" s="85">
        <f t="shared" si="1496"/>
        <v>0</v>
      </c>
      <c r="CL466" s="84"/>
      <c r="CM466" s="84">
        <f t="shared" si="1497"/>
        <v>0</v>
      </c>
      <c r="CN466" s="84"/>
      <c r="CO466" s="84">
        <f t="shared" si="1498"/>
        <v>0</v>
      </c>
      <c r="CP466" s="84"/>
      <c r="CQ466" s="84">
        <f t="shared" si="1499"/>
        <v>0</v>
      </c>
      <c r="CR466" s="84"/>
      <c r="CS466" s="84">
        <f t="shared" si="1500"/>
        <v>0</v>
      </c>
      <c r="CT466" s="84"/>
      <c r="CU466" s="84">
        <f t="shared" si="1501"/>
        <v>0</v>
      </c>
      <c r="CV466" s="84"/>
      <c r="CW466" s="84">
        <f t="shared" si="1502"/>
        <v>0</v>
      </c>
      <c r="CX466" s="90"/>
      <c r="CY466" s="84">
        <f t="shared" si="1503"/>
        <v>0</v>
      </c>
      <c r="CZ466" s="84"/>
      <c r="DA466" s="89"/>
      <c r="DB466" s="84"/>
      <c r="DC466" s="84">
        <f t="shared" si="1504"/>
        <v>0</v>
      </c>
      <c r="DD466" s="91"/>
      <c r="DE466" s="84">
        <f t="shared" si="1505"/>
        <v>0</v>
      </c>
      <c r="DF466" s="84"/>
      <c r="DG466" s="84">
        <f t="shared" si="1506"/>
        <v>0</v>
      </c>
      <c r="DH466" s="84"/>
      <c r="DI466" s="84">
        <f t="shared" si="1507"/>
        <v>0</v>
      </c>
      <c r="DJ466" s="84"/>
      <c r="DK466" s="92">
        <f t="shared" si="1508"/>
        <v>0</v>
      </c>
      <c r="DL466" s="89"/>
      <c r="DM466" s="89"/>
      <c r="DN466" s="85">
        <f t="shared" si="1461"/>
        <v>100</v>
      </c>
      <c r="DO466" s="85">
        <f t="shared" si="1462"/>
        <v>2748558.96</v>
      </c>
    </row>
    <row r="467" spans="1:119" ht="45" customHeight="1" x14ac:dyDescent="0.25">
      <c r="A467" s="73"/>
      <c r="B467" s="78">
        <v>417</v>
      </c>
      <c r="C467" s="79" t="s">
        <v>998</v>
      </c>
      <c r="D467" s="109" t="s">
        <v>999</v>
      </c>
      <c r="E467" s="74">
        <v>25969</v>
      </c>
      <c r="F467" s="81">
        <v>1.17</v>
      </c>
      <c r="G467" s="76">
        <v>1</v>
      </c>
      <c r="H467" s="77"/>
      <c r="I467" s="77"/>
      <c r="J467" s="77"/>
      <c r="K467" s="51"/>
      <c r="L467" s="82">
        <v>1.4</v>
      </c>
      <c r="M467" s="82">
        <v>1.68</v>
      </c>
      <c r="N467" s="82">
        <v>2.23</v>
      </c>
      <c r="O467" s="83">
        <v>2.57</v>
      </c>
      <c r="P467" s="84">
        <v>0</v>
      </c>
      <c r="Q467" s="84">
        <f t="shared" si="1464"/>
        <v>0</v>
      </c>
      <c r="R467" s="84"/>
      <c r="S467" s="84">
        <f t="shared" si="1465"/>
        <v>0</v>
      </c>
      <c r="T467" s="84"/>
      <c r="U467" s="84">
        <f t="shared" si="1466"/>
        <v>0</v>
      </c>
      <c r="V467" s="84"/>
      <c r="W467" s="85">
        <f t="shared" si="1467"/>
        <v>0</v>
      </c>
      <c r="X467" s="84"/>
      <c r="Y467" s="84">
        <f t="shared" si="1468"/>
        <v>0</v>
      </c>
      <c r="Z467" s="84"/>
      <c r="AA467" s="84"/>
      <c r="AB467" s="84"/>
      <c r="AC467" s="84">
        <f t="shared" si="1469"/>
        <v>0</v>
      </c>
      <c r="AD467" s="84"/>
      <c r="AE467" s="84"/>
      <c r="AF467" s="84"/>
      <c r="AG467" s="84">
        <f t="shared" si="1470"/>
        <v>0</v>
      </c>
      <c r="AH467" s="84"/>
      <c r="AI467" s="84"/>
      <c r="AJ467" s="86"/>
      <c r="AK467" s="84">
        <f t="shared" si="1471"/>
        <v>0</v>
      </c>
      <c r="AL467" s="84"/>
      <c r="AM467" s="85">
        <f t="shared" si="1472"/>
        <v>0</v>
      </c>
      <c r="AN467" s="84"/>
      <c r="AO467" s="84">
        <f t="shared" si="1473"/>
        <v>0</v>
      </c>
      <c r="AP467" s="84"/>
      <c r="AQ467" s="84">
        <f t="shared" si="1474"/>
        <v>0</v>
      </c>
      <c r="AR467" s="90"/>
      <c r="AS467" s="84">
        <f t="shared" si="1475"/>
        <v>0</v>
      </c>
      <c r="AT467" s="84"/>
      <c r="AU467" s="89">
        <f t="shared" si="1476"/>
        <v>0</v>
      </c>
      <c r="AV467" s="84"/>
      <c r="AW467" s="84">
        <f t="shared" si="1477"/>
        <v>0</v>
      </c>
      <c r="AX467" s="84"/>
      <c r="AY467" s="84">
        <f t="shared" si="1478"/>
        <v>0</v>
      </c>
      <c r="AZ467" s="84"/>
      <c r="BA467" s="84">
        <f t="shared" si="1479"/>
        <v>0</v>
      </c>
      <c r="BB467" s="84"/>
      <c r="BC467" s="84">
        <f t="shared" si="1480"/>
        <v>0</v>
      </c>
      <c r="BD467" s="84"/>
      <c r="BE467" s="85">
        <f t="shared" si="1481"/>
        <v>0</v>
      </c>
      <c r="BF467" s="84"/>
      <c r="BG467" s="85">
        <f t="shared" si="1482"/>
        <v>0</v>
      </c>
      <c r="BH467" s="84"/>
      <c r="BI467" s="84">
        <f t="shared" si="1483"/>
        <v>0</v>
      </c>
      <c r="BJ467" s="84"/>
      <c r="BK467" s="84">
        <f t="shared" si="1484"/>
        <v>0</v>
      </c>
      <c r="BL467" s="84"/>
      <c r="BM467" s="84">
        <f t="shared" si="1485"/>
        <v>0</v>
      </c>
      <c r="BN467" s="84"/>
      <c r="BO467" s="85">
        <f t="shared" si="1486"/>
        <v>0</v>
      </c>
      <c r="BP467" s="84"/>
      <c r="BQ467" s="84">
        <f t="shared" si="1487"/>
        <v>0</v>
      </c>
      <c r="BR467" s="84"/>
      <c r="BS467" s="84">
        <f t="shared" si="1488"/>
        <v>0</v>
      </c>
      <c r="BT467" s="84"/>
      <c r="BU467" s="85">
        <f t="shared" si="1489"/>
        <v>0</v>
      </c>
      <c r="BV467" s="84"/>
      <c r="BW467" s="89">
        <f t="shared" si="1490"/>
        <v>0</v>
      </c>
      <c r="BX467" s="84"/>
      <c r="BY467" s="84">
        <f t="shared" si="1491"/>
        <v>0</v>
      </c>
      <c r="BZ467" s="84"/>
      <c r="CA467" s="84">
        <f t="shared" si="1492"/>
        <v>0</v>
      </c>
      <c r="CB467" s="84"/>
      <c r="CC467" s="84">
        <f t="shared" si="1493"/>
        <v>0</v>
      </c>
      <c r="CD467" s="84"/>
      <c r="CE467" s="84">
        <f t="shared" si="1494"/>
        <v>0</v>
      </c>
      <c r="CF467" s="84"/>
      <c r="CG467" s="84"/>
      <c r="CH467" s="84"/>
      <c r="CI467" s="85">
        <f t="shared" si="1495"/>
        <v>0</v>
      </c>
      <c r="CJ467" s="84"/>
      <c r="CK467" s="85">
        <f t="shared" si="1496"/>
        <v>0</v>
      </c>
      <c r="CL467" s="84"/>
      <c r="CM467" s="84">
        <f t="shared" si="1497"/>
        <v>0</v>
      </c>
      <c r="CN467" s="84"/>
      <c r="CO467" s="84">
        <f t="shared" si="1498"/>
        <v>0</v>
      </c>
      <c r="CP467" s="84"/>
      <c r="CQ467" s="84">
        <f t="shared" si="1499"/>
        <v>0</v>
      </c>
      <c r="CR467" s="84"/>
      <c r="CS467" s="84">
        <f t="shared" si="1500"/>
        <v>0</v>
      </c>
      <c r="CT467" s="84"/>
      <c r="CU467" s="84">
        <f t="shared" si="1501"/>
        <v>0</v>
      </c>
      <c r="CV467" s="84"/>
      <c r="CW467" s="84">
        <f t="shared" si="1502"/>
        <v>0</v>
      </c>
      <c r="CX467" s="90"/>
      <c r="CY467" s="84">
        <f t="shared" si="1503"/>
        <v>0</v>
      </c>
      <c r="CZ467" s="84"/>
      <c r="DA467" s="89"/>
      <c r="DB467" s="84"/>
      <c r="DC467" s="84">
        <f t="shared" si="1504"/>
        <v>0</v>
      </c>
      <c r="DD467" s="91"/>
      <c r="DE467" s="84">
        <f t="shared" si="1505"/>
        <v>0</v>
      </c>
      <c r="DF467" s="84"/>
      <c r="DG467" s="84">
        <f t="shared" si="1506"/>
        <v>0</v>
      </c>
      <c r="DH467" s="84"/>
      <c r="DI467" s="84">
        <f t="shared" si="1507"/>
        <v>0</v>
      </c>
      <c r="DJ467" s="84"/>
      <c r="DK467" s="92">
        <f t="shared" si="1508"/>
        <v>0</v>
      </c>
      <c r="DL467" s="89"/>
      <c r="DM467" s="89"/>
      <c r="DN467" s="85">
        <f t="shared" si="1461"/>
        <v>0</v>
      </c>
      <c r="DO467" s="85">
        <f t="shared" si="1462"/>
        <v>0</v>
      </c>
    </row>
    <row r="468" spans="1:119" ht="30" customHeight="1" x14ac:dyDescent="0.25">
      <c r="A468" s="73"/>
      <c r="B468" s="78">
        <v>418</v>
      </c>
      <c r="C468" s="79" t="s">
        <v>1000</v>
      </c>
      <c r="D468" s="109" t="s">
        <v>1001</v>
      </c>
      <c r="E468" s="74">
        <v>25969</v>
      </c>
      <c r="F468" s="76">
        <v>1.5</v>
      </c>
      <c r="G468" s="76">
        <v>1</v>
      </c>
      <c r="H468" s="77"/>
      <c r="I468" s="77"/>
      <c r="J468" s="77"/>
      <c r="K468" s="51"/>
      <c r="L468" s="82">
        <v>1.4</v>
      </c>
      <c r="M468" s="82">
        <v>1.68</v>
      </c>
      <c r="N468" s="82">
        <v>2.23</v>
      </c>
      <c r="O468" s="83">
        <v>2.57</v>
      </c>
      <c r="P468" s="84">
        <v>0</v>
      </c>
      <c r="Q468" s="84">
        <f t="shared" si="1464"/>
        <v>0</v>
      </c>
      <c r="R468" s="84"/>
      <c r="S468" s="84">
        <f t="shared" si="1465"/>
        <v>0</v>
      </c>
      <c r="T468" s="84"/>
      <c r="U468" s="84">
        <f t="shared" si="1466"/>
        <v>0</v>
      </c>
      <c r="V468" s="84"/>
      <c r="W468" s="85">
        <f t="shared" si="1467"/>
        <v>0</v>
      </c>
      <c r="X468" s="84"/>
      <c r="Y468" s="84">
        <f t="shared" si="1468"/>
        <v>0</v>
      </c>
      <c r="Z468" s="84"/>
      <c r="AA468" s="84"/>
      <c r="AB468" s="84"/>
      <c r="AC468" s="84">
        <f t="shared" si="1469"/>
        <v>0</v>
      </c>
      <c r="AD468" s="84"/>
      <c r="AE468" s="84"/>
      <c r="AF468" s="84"/>
      <c r="AG468" s="84">
        <f t="shared" si="1470"/>
        <v>0</v>
      </c>
      <c r="AH468" s="84"/>
      <c r="AI468" s="84"/>
      <c r="AJ468" s="86"/>
      <c r="AK468" s="84">
        <f t="shared" si="1471"/>
        <v>0</v>
      </c>
      <c r="AL468" s="84"/>
      <c r="AM468" s="85">
        <f t="shared" si="1472"/>
        <v>0</v>
      </c>
      <c r="AN468" s="84"/>
      <c r="AO468" s="84">
        <f t="shared" si="1473"/>
        <v>0</v>
      </c>
      <c r="AP468" s="84"/>
      <c r="AQ468" s="84">
        <f t="shared" si="1474"/>
        <v>0</v>
      </c>
      <c r="AR468" s="90"/>
      <c r="AS468" s="84">
        <f t="shared" si="1475"/>
        <v>0</v>
      </c>
      <c r="AT468" s="84"/>
      <c r="AU468" s="89">
        <f t="shared" si="1476"/>
        <v>0</v>
      </c>
      <c r="AV468" s="84"/>
      <c r="AW468" s="84">
        <f t="shared" si="1477"/>
        <v>0</v>
      </c>
      <c r="AX468" s="84"/>
      <c r="AY468" s="84">
        <f t="shared" si="1478"/>
        <v>0</v>
      </c>
      <c r="AZ468" s="84">
        <v>110</v>
      </c>
      <c r="BA468" s="84">
        <f t="shared" si="1479"/>
        <v>5398955.1000000006</v>
      </c>
      <c r="BB468" s="84"/>
      <c r="BC468" s="84">
        <f t="shared" si="1480"/>
        <v>0</v>
      </c>
      <c r="BD468" s="84"/>
      <c r="BE468" s="85">
        <f t="shared" si="1481"/>
        <v>0</v>
      </c>
      <c r="BF468" s="84"/>
      <c r="BG468" s="85">
        <f t="shared" si="1482"/>
        <v>0</v>
      </c>
      <c r="BH468" s="84"/>
      <c r="BI468" s="84">
        <f t="shared" si="1483"/>
        <v>0</v>
      </c>
      <c r="BJ468" s="84"/>
      <c r="BK468" s="84">
        <f t="shared" si="1484"/>
        <v>0</v>
      </c>
      <c r="BL468" s="84"/>
      <c r="BM468" s="84">
        <f t="shared" si="1485"/>
        <v>0</v>
      </c>
      <c r="BN468" s="84"/>
      <c r="BO468" s="85">
        <f t="shared" si="1486"/>
        <v>0</v>
      </c>
      <c r="BP468" s="84"/>
      <c r="BQ468" s="84">
        <f t="shared" si="1487"/>
        <v>0</v>
      </c>
      <c r="BR468" s="84"/>
      <c r="BS468" s="84">
        <f t="shared" si="1488"/>
        <v>0</v>
      </c>
      <c r="BT468" s="84"/>
      <c r="BU468" s="85">
        <f t="shared" si="1489"/>
        <v>0</v>
      </c>
      <c r="BV468" s="84"/>
      <c r="BW468" s="89">
        <f t="shared" si="1490"/>
        <v>0</v>
      </c>
      <c r="BX468" s="84"/>
      <c r="BY468" s="84">
        <f t="shared" si="1491"/>
        <v>0</v>
      </c>
      <c r="BZ468" s="84"/>
      <c r="CA468" s="84">
        <f t="shared" si="1492"/>
        <v>0</v>
      </c>
      <c r="CB468" s="84"/>
      <c r="CC468" s="84">
        <f t="shared" si="1493"/>
        <v>0</v>
      </c>
      <c r="CD468" s="84"/>
      <c r="CE468" s="84">
        <f t="shared" si="1494"/>
        <v>0</v>
      </c>
      <c r="CF468" s="84"/>
      <c r="CG468" s="84"/>
      <c r="CH468" s="84"/>
      <c r="CI468" s="85">
        <f t="shared" si="1495"/>
        <v>0</v>
      </c>
      <c r="CJ468" s="84"/>
      <c r="CK468" s="85">
        <f t="shared" si="1496"/>
        <v>0</v>
      </c>
      <c r="CL468" s="84"/>
      <c r="CM468" s="84">
        <f t="shared" si="1497"/>
        <v>0</v>
      </c>
      <c r="CN468" s="84"/>
      <c r="CO468" s="84">
        <f t="shared" si="1498"/>
        <v>0</v>
      </c>
      <c r="CP468" s="84"/>
      <c r="CQ468" s="84">
        <f t="shared" si="1499"/>
        <v>0</v>
      </c>
      <c r="CR468" s="84"/>
      <c r="CS468" s="84">
        <f t="shared" si="1500"/>
        <v>0</v>
      </c>
      <c r="CT468" s="84"/>
      <c r="CU468" s="84">
        <f t="shared" si="1501"/>
        <v>0</v>
      </c>
      <c r="CV468" s="84"/>
      <c r="CW468" s="84">
        <f t="shared" si="1502"/>
        <v>0</v>
      </c>
      <c r="CX468" s="90">
        <v>0</v>
      </c>
      <c r="CY468" s="84">
        <f t="shared" si="1503"/>
        <v>0</v>
      </c>
      <c r="CZ468" s="84"/>
      <c r="DA468" s="89"/>
      <c r="DB468" s="84"/>
      <c r="DC468" s="84">
        <f t="shared" si="1504"/>
        <v>0</v>
      </c>
      <c r="DD468" s="91"/>
      <c r="DE468" s="84">
        <f t="shared" si="1505"/>
        <v>0</v>
      </c>
      <c r="DF468" s="84"/>
      <c r="DG468" s="84">
        <f t="shared" si="1506"/>
        <v>0</v>
      </c>
      <c r="DH468" s="84"/>
      <c r="DI468" s="84">
        <f t="shared" si="1507"/>
        <v>0</v>
      </c>
      <c r="DJ468" s="84"/>
      <c r="DK468" s="92">
        <f t="shared" si="1508"/>
        <v>0</v>
      </c>
      <c r="DL468" s="89"/>
      <c r="DM468" s="89"/>
      <c r="DN468" s="85">
        <f t="shared" si="1461"/>
        <v>110</v>
      </c>
      <c r="DO468" s="85">
        <f t="shared" si="1462"/>
        <v>5398955.1000000006</v>
      </c>
    </row>
    <row r="469" spans="1:119" ht="45" customHeight="1" x14ac:dyDescent="0.25">
      <c r="A469" s="73"/>
      <c r="B469" s="78">
        <v>419</v>
      </c>
      <c r="C469" s="79" t="s">
        <v>1002</v>
      </c>
      <c r="D469" s="109" t="s">
        <v>1003</v>
      </c>
      <c r="E469" s="74">
        <v>25969</v>
      </c>
      <c r="F469" s="76">
        <v>1.8</v>
      </c>
      <c r="G469" s="76">
        <v>1</v>
      </c>
      <c r="H469" s="77"/>
      <c r="I469" s="77"/>
      <c r="J469" s="77"/>
      <c r="K469" s="51"/>
      <c r="L469" s="82">
        <v>1.4</v>
      </c>
      <c r="M469" s="82">
        <v>1.68</v>
      </c>
      <c r="N469" s="82">
        <v>2.23</v>
      </c>
      <c r="O469" s="83">
        <v>2.57</v>
      </c>
      <c r="P469" s="84">
        <v>0</v>
      </c>
      <c r="Q469" s="84">
        <f t="shared" si="1464"/>
        <v>0</v>
      </c>
      <c r="R469" s="84"/>
      <c r="S469" s="84">
        <f t="shared" si="1465"/>
        <v>0</v>
      </c>
      <c r="T469" s="84"/>
      <c r="U469" s="84">
        <f t="shared" si="1466"/>
        <v>0</v>
      </c>
      <c r="V469" s="84"/>
      <c r="W469" s="85">
        <f t="shared" si="1467"/>
        <v>0</v>
      </c>
      <c r="X469" s="84"/>
      <c r="Y469" s="84">
        <f t="shared" si="1468"/>
        <v>0</v>
      </c>
      <c r="Z469" s="84"/>
      <c r="AA469" s="84"/>
      <c r="AB469" s="84"/>
      <c r="AC469" s="84">
        <f t="shared" si="1469"/>
        <v>0</v>
      </c>
      <c r="AD469" s="84"/>
      <c r="AE469" s="84"/>
      <c r="AF469" s="84"/>
      <c r="AG469" s="84">
        <f t="shared" si="1470"/>
        <v>0</v>
      </c>
      <c r="AH469" s="84"/>
      <c r="AI469" s="84"/>
      <c r="AJ469" s="86"/>
      <c r="AK469" s="84">
        <f t="shared" si="1471"/>
        <v>0</v>
      </c>
      <c r="AL469" s="84"/>
      <c r="AM469" s="85">
        <f t="shared" si="1472"/>
        <v>0</v>
      </c>
      <c r="AN469" s="84"/>
      <c r="AO469" s="84">
        <f t="shared" si="1473"/>
        <v>0</v>
      </c>
      <c r="AP469" s="84"/>
      <c r="AQ469" s="84">
        <f t="shared" si="1474"/>
        <v>0</v>
      </c>
      <c r="AR469" s="90"/>
      <c r="AS469" s="84">
        <f t="shared" si="1475"/>
        <v>0</v>
      </c>
      <c r="AT469" s="84"/>
      <c r="AU469" s="89">
        <f t="shared" si="1476"/>
        <v>0</v>
      </c>
      <c r="AV469" s="84"/>
      <c r="AW469" s="84">
        <f t="shared" si="1477"/>
        <v>0</v>
      </c>
      <c r="AX469" s="84"/>
      <c r="AY469" s="84">
        <f t="shared" si="1478"/>
        <v>0</v>
      </c>
      <c r="AZ469" s="84"/>
      <c r="BA469" s="84">
        <f t="shared" si="1479"/>
        <v>0</v>
      </c>
      <c r="BB469" s="84"/>
      <c r="BC469" s="84">
        <f t="shared" si="1480"/>
        <v>0</v>
      </c>
      <c r="BD469" s="84"/>
      <c r="BE469" s="85">
        <f t="shared" si="1481"/>
        <v>0</v>
      </c>
      <c r="BF469" s="84"/>
      <c r="BG469" s="85">
        <f t="shared" si="1482"/>
        <v>0</v>
      </c>
      <c r="BH469" s="84"/>
      <c r="BI469" s="84">
        <f t="shared" si="1483"/>
        <v>0</v>
      </c>
      <c r="BJ469" s="84"/>
      <c r="BK469" s="84">
        <f t="shared" si="1484"/>
        <v>0</v>
      </c>
      <c r="BL469" s="84"/>
      <c r="BM469" s="84">
        <f t="shared" si="1485"/>
        <v>0</v>
      </c>
      <c r="BN469" s="84"/>
      <c r="BO469" s="85">
        <f t="shared" si="1486"/>
        <v>0</v>
      </c>
      <c r="BP469" s="84"/>
      <c r="BQ469" s="84">
        <f t="shared" si="1487"/>
        <v>0</v>
      </c>
      <c r="BR469" s="84"/>
      <c r="BS469" s="84">
        <f t="shared" si="1488"/>
        <v>0</v>
      </c>
      <c r="BT469" s="84"/>
      <c r="BU469" s="85">
        <f t="shared" si="1489"/>
        <v>0</v>
      </c>
      <c r="BV469" s="84"/>
      <c r="BW469" s="89">
        <f t="shared" si="1490"/>
        <v>0</v>
      </c>
      <c r="BX469" s="84"/>
      <c r="BY469" s="84">
        <f t="shared" si="1491"/>
        <v>0</v>
      </c>
      <c r="BZ469" s="84"/>
      <c r="CA469" s="84">
        <f t="shared" si="1492"/>
        <v>0</v>
      </c>
      <c r="CB469" s="84"/>
      <c r="CC469" s="84">
        <f t="shared" si="1493"/>
        <v>0</v>
      </c>
      <c r="CD469" s="84"/>
      <c r="CE469" s="84">
        <f t="shared" si="1494"/>
        <v>0</v>
      </c>
      <c r="CF469" s="84"/>
      <c r="CG469" s="84"/>
      <c r="CH469" s="84"/>
      <c r="CI469" s="85">
        <f t="shared" si="1495"/>
        <v>0</v>
      </c>
      <c r="CJ469" s="84"/>
      <c r="CK469" s="85">
        <f t="shared" si="1496"/>
        <v>0</v>
      </c>
      <c r="CL469" s="84"/>
      <c r="CM469" s="84">
        <f t="shared" si="1497"/>
        <v>0</v>
      </c>
      <c r="CN469" s="84"/>
      <c r="CO469" s="84">
        <f t="shared" si="1498"/>
        <v>0</v>
      </c>
      <c r="CP469" s="84"/>
      <c r="CQ469" s="84">
        <f t="shared" si="1499"/>
        <v>0</v>
      </c>
      <c r="CR469" s="84"/>
      <c r="CS469" s="84">
        <f t="shared" si="1500"/>
        <v>0</v>
      </c>
      <c r="CT469" s="84"/>
      <c r="CU469" s="84">
        <f t="shared" si="1501"/>
        <v>0</v>
      </c>
      <c r="CV469" s="84"/>
      <c r="CW469" s="84">
        <f t="shared" si="1502"/>
        <v>0</v>
      </c>
      <c r="CX469" s="90">
        <v>0</v>
      </c>
      <c r="CY469" s="84">
        <f t="shared" si="1503"/>
        <v>0</v>
      </c>
      <c r="CZ469" s="84"/>
      <c r="DA469" s="89"/>
      <c r="DB469" s="84"/>
      <c r="DC469" s="84">
        <f t="shared" si="1504"/>
        <v>0</v>
      </c>
      <c r="DD469" s="91"/>
      <c r="DE469" s="84">
        <f t="shared" si="1505"/>
        <v>0</v>
      </c>
      <c r="DF469" s="84"/>
      <c r="DG469" s="84">
        <f t="shared" si="1506"/>
        <v>0</v>
      </c>
      <c r="DH469" s="84"/>
      <c r="DI469" s="84">
        <f t="shared" si="1507"/>
        <v>0</v>
      </c>
      <c r="DJ469" s="84"/>
      <c r="DK469" s="92">
        <f t="shared" si="1508"/>
        <v>0</v>
      </c>
      <c r="DL469" s="89"/>
      <c r="DM469" s="89"/>
      <c r="DN469" s="85">
        <f t="shared" si="1461"/>
        <v>0</v>
      </c>
      <c r="DO469" s="85">
        <f t="shared" si="1462"/>
        <v>0</v>
      </c>
    </row>
    <row r="470" spans="1:119" ht="60" customHeight="1" x14ac:dyDescent="0.25">
      <c r="A470" s="73"/>
      <c r="B470" s="78">
        <v>420</v>
      </c>
      <c r="C470" s="79" t="s">
        <v>1004</v>
      </c>
      <c r="D470" s="109" t="s">
        <v>1005</v>
      </c>
      <c r="E470" s="74">
        <v>25969</v>
      </c>
      <c r="F470" s="81">
        <v>4.8099999999999996</v>
      </c>
      <c r="G470" s="76">
        <v>1</v>
      </c>
      <c r="H470" s="77"/>
      <c r="I470" s="77"/>
      <c r="J470" s="77"/>
      <c r="K470" s="51"/>
      <c r="L470" s="82">
        <v>1.4</v>
      </c>
      <c r="M470" s="82">
        <v>1.68</v>
      </c>
      <c r="N470" s="82">
        <v>2.23</v>
      </c>
      <c r="O470" s="83">
        <v>2.57</v>
      </c>
      <c r="P470" s="84">
        <v>0</v>
      </c>
      <c r="Q470" s="84">
        <f t="shared" si="1464"/>
        <v>0</v>
      </c>
      <c r="R470" s="84"/>
      <c r="S470" s="84">
        <f t="shared" si="1465"/>
        <v>0</v>
      </c>
      <c r="T470" s="84"/>
      <c r="U470" s="84">
        <f t="shared" si="1466"/>
        <v>0</v>
      </c>
      <c r="V470" s="84"/>
      <c r="W470" s="85">
        <f t="shared" si="1467"/>
        <v>0</v>
      </c>
      <c r="X470" s="84"/>
      <c r="Y470" s="84">
        <f t="shared" si="1468"/>
        <v>0</v>
      </c>
      <c r="Z470" s="84"/>
      <c r="AA470" s="84"/>
      <c r="AB470" s="84"/>
      <c r="AC470" s="84">
        <f t="shared" si="1469"/>
        <v>0</v>
      </c>
      <c r="AD470" s="84"/>
      <c r="AE470" s="84"/>
      <c r="AF470" s="84"/>
      <c r="AG470" s="84">
        <f t="shared" si="1470"/>
        <v>0</v>
      </c>
      <c r="AH470" s="84"/>
      <c r="AI470" s="84"/>
      <c r="AJ470" s="86"/>
      <c r="AK470" s="84">
        <f t="shared" si="1471"/>
        <v>0</v>
      </c>
      <c r="AL470" s="84"/>
      <c r="AM470" s="85">
        <f t="shared" si="1472"/>
        <v>0</v>
      </c>
      <c r="AN470" s="84"/>
      <c r="AO470" s="84">
        <f t="shared" si="1473"/>
        <v>0</v>
      </c>
      <c r="AP470" s="84"/>
      <c r="AQ470" s="84">
        <f t="shared" si="1474"/>
        <v>0</v>
      </c>
      <c r="AR470" s="90"/>
      <c r="AS470" s="84">
        <f t="shared" si="1475"/>
        <v>0</v>
      </c>
      <c r="AT470" s="84"/>
      <c r="AU470" s="89">
        <f t="shared" si="1476"/>
        <v>0</v>
      </c>
      <c r="AV470" s="84"/>
      <c r="AW470" s="84">
        <f t="shared" si="1477"/>
        <v>0</v>
      </c>
      <c r="AX470" s="84"/>
      <c r="AY470" s="84">
        <f t="shared" si="1478"/>
        <v>0</v>
      </c>
      <c r="AZ470" s="84"/>
      <c r="BA470" s="84">
        <f t="shared" si="1479"/>
        <v>0</v>
      </c>
      <c r="BB470" s="84"/>
      <c r="BC470" s="84">
        <f t="shared" si="1480"/>
        <v>0</v>
      </c>
      <c r="BD470" s="84"/>
      <c r="BE470" s="85">
        <f t="shared" si="1481"/>
        <v>0</v>
      </c>
      <c r="BF470" s="84"/>
      <c r="BG470" s="85">
        <f t="shared" si="1482"/>
        <v>0</v>
      </c>
      <c r="BH470" s="84"/>
      <c r="BI470" s="84">
        <f t="shared" si="1483"/>
        <v>0</v>
      </c>
      <c r="BJ470" s="84"/>
      <c r="BK470" s="84">
        <f t="shared" si="1484"/>
        <v>0</v>
      </c>
      <c r="BL470" s="84"/>
      <c r="BM470" s="84">
        <f t="shared" si="1485"/>
        <v>0</v>
      </c>
      <c r="BN470" s="84"/>
      <c r="BO470" s="85">
        <f t="shared" si="1486"/>
        <v>0</v>
      </c>
      <c r="BP470" s="84"/>
      <c r="BQ470" s="84">
        <f t="shared" si="1487"/>
        <v>0</v>
      </c>
      <c r="BR470" s="84"/>
      <c r="BS470" s="84">
        <f t="shared" si="1488"/>
        <v>0</v>
      </c>
      <c r="BT470" s="84"/>
      <c r="BU470" s="85">
        <f t="shared" si="1489"/>
        <v>0</v>
      </c>
      <c r="BV470" s="84"/>
      <c r="BW470" s="89">
        <f t="shared" si="1490"/>
        <v>0</v>
      </c>
      <c r="BX470" s="84"/>
      <c r="BY470" s="84">
        <f t="shared" si="1491"/>
        <v>0</v>
      </c>
      <c r="BZ470" s="84"/>
      <c r="CA470" s="84">
        <f t="shared" si="1492"/>
        <v>0</v>
      </c>
      <c r="CB470" s="84"/>
      <c r="CC470" s="84">
        <f t="shared" si="1493"/>
        <v>0</v>
      </c>
      <c r="CD470" s="84"/>
      <c r="CE470" s="84">
        <f t="shared" si="1494"/>
        <v>0</v>
      </c>
      <c r="CF470" s="84"/>
      <c r="CG470" s="84"/>
      <c r="CH470" s="84"/>
      <c r="CI470" s="85">
        <f t="shared" si="1495"/>
        <v>0</v>
      </c>
      <c r="CJ470" s="84"/>
      <c r="CK470" s="85">
        <f t="shared" si="1496"/>
        <v>0</v>
      </c>
      <c r="CL470" s="84"/>
      <c r="CM470" s="84">
        <f t="shared" si="1497"/>
        <v>0</v>
      </c>
      <c r="CN470" s="84"/>
      <c r="CO470" s="84">
        <f t="shared" si="1498"/>
        <v>0</v>
      </c>
      <c r="CP470" s="84"/>
      <c r="CQ470" s="84">
        <f t="shared" si="1499"/>
        <v>0</v>
      </c>
      <c r="CR470" s="84"/>
      <c r="CS470" s="84">
        <f t="shared" si="1500"/>
        <v>0</v>
      </c>
      <c r="CT470" s="84"/>
      <c r="CU470" s="84">
        <f t="shared" si="1501"/>
        <v>0</v>
      </c>
      <c r="CV470" s="84"/>
      <c r="CW470" s="84">
        <f t="shared" si="1502"/>
        <v>0</v>
      </c>
      <c r="CX470" s="90">
        <v>0</v>
      </c>
      <c r="CY470" s="84">
        <f t="shared" si="1503"/>
        <v>0</v>
      </c>
      <c r="CZ470" s="84"/>
      <c r="DA470" s="89"/>
      <c r="DB470" s="84"/>
      <c r="DC470" s="84">
        <f t="shared" si="1504"/>
        <v>0</v>
      </c>
      <c r="DD470" s="91"/>
      <c r="DE470" s="84">
        <f t="shared" si="1505"/>
        <v>0</v>
      </c>
      <c r="DF470" s="84"/>
      <c r="DG470" s="84">
        <f t="shared" si="1506"/>
        <v>0</v>
      </c>
      <c r="DH470" s="84"/>
      <c r="DI470" s="84">
        <f t="shared" si="1507"/>
        <v>0</v>
      </c>
      <c r="DJ470" s="84"/>
      <c r="DK470" s="92">
        <f t="shared" si="1508"/>
        <v>0</v>
      </c>
      <c r="DL470" s="89"/>
      <c r="DM470" s="89"/>
      <c r="DN470" s="85">
        <f t="shared" si="1461"/>
        <v>0</v>
      </c>
      <c r="DO470" s="85">
        <f t="shared" si="1462"/>
        <v>0</v>
      </c>
    </row>
    <row r="471" spans="1:119" ht="30" customHeight="1" x14ac:dyDescent="0.25">
      <c r="A471" s="73"/>
      <c r="B471" s="78">
        <v>421</v>
      </c>
      <c r="C471" s="79" t="s">
        <v>1006</v>
      </c>
      <c r="D471" s="109" t="s">
        <v>1007</v>
      </c>
      <c r="E471" s="74">
        <v>25969</v>
      </c>
      <c r="F471" s="81">
        <v>2.75</v>
      </c>
      <c r="G471" s="76">
        <v>1</v>
      </c>
      <c r="H471" s="77"/>
      <c r="I471" s="77"/>
      <c r="J471" s="77"/>
      <c r="K471" s="51"/>
      <c r="L471" s="82">
        <v>1.4</v>
      </c>
      <c r="M471" s="82">
        <v>1.68</v>
      </c>
      <c r="N471" s="82">
        <v>2.23</v>
      </c>
      <c r="O471" s="83">
        <v>2.57</v>
      </c>
      <c r="P471" s="84">
        <v>0</v>
      </c>
      <c r="Q471" s="84">
        <f t="shared" si="1464"/>
        <v>0</v>
      </c>
      <c r="R471" s="84"/>
      <c r="S471" s="84">
        <f t="shared" si="1465"/>
        <v>0</v>
      </c>
      <c r="T471" s="84"/>
      <c r="U471" s="84">
        <f t="shared" si="1466"/>
        <v>0</v>
      </c>
      <c r="V471" s="84"/>
      <c r="W471" s="85">
        <f t="shared" si="1467"/>
        <v>0</v>
      </c>
      <c r="X471" s="84"/>
      <c r="Y471" s="84">
        <f t="shared" si="1468"/>
        <v>0</v>
      </c>
      <c r="Z471" s="84"/>
      <c r="AA471" s="84"/>
      <c r="AB471" s="84"/>
      <c r="AC471" s="84">
        <f t="shared" si="1469"/>
        <v>0</v>
      </c>
      <c r="AD471" s="84"/>
      <c r="AE471" s="84"/>
      <c r="AF471" s="84"/>
      <c r="AG471" s="84">
        <f t="shared" si="1470"/>
        <v>0</v>
      </c>
      <c r="AH471" s="84"/>
      <c r="AI471" s="84"/>
      <c r="AJ471" s="86"/>
      <c r="AK471" s="84">
        <f t="shared" si="1471"/>
        <v>0</v>
      </c>
      <c r="AL471" s="84"/>
      <c r="AM471" s="85">
        <f t="shared" si="1472"/>
        <v>0</v>
      </c>
      <c r="AN471" s="84"/>
      <c r="AO471" s="84">
        <f t="shared" si="1473"/>
        <v>0</v>
      </c>
      <c r="AP471" s="84"/>
      <c r="AQ471" s="84">
        <f t="shared" si="1474"/>
        <v>0</v>
      </c>
      <c r="AR471" s="90"/>
      <c r="AS471" s="84">
        <f t="shared" si="1475"/>
        <v>0</v>
      </c>
      <c r="AT471" s="84"/>
      <c r="AU471" s="89">
        <f t="shared" si="1476"/>
        <v>0</v>
      </c>
      <c r="AV471" s="84"/>
      <c r="AW471" s="84">
        <f t="shared" si="1477"/>
        <v>0</v>
      </c>
      <c r="AX471" s="84"/>
      <c r="AY471" s="84">
        <f t="shared" si="1478"/>
        <v>0</v>
      </c>
      <c r="AZ471" s="84">
        <v>780</v>
      </c>
      <c r="BA471" s="84">
        <f t="shared" si="1479"/>
        <v>70186416.299999997</v>
      </c>
      <c r="BB471" s="84"/>
      <c r="BC471" s="84">
        <f t="shared" si="1480"/>
        <v>0</v>
      </c>
      <c r="BD471" s="84"/>
      <c r="BE471" s="85">
        <f t="shared" si="1481"/>
        <v>0</v>
      </c>
      <c r="BF471" s="84"/>
      <c r="BG471" s="85">
        <f t="shared" si="1482"/>
        <v>0</v>
      </c>
      <c r="BH471" s="84"/>
      <c r="BI471" s="84">
        <f t="shared" si="1483"/>
        <v>0</v>
      </c>
      <c r="BJ471" s="84"/>
      <c r="BK471" s="84">
        <f t="shared" si="1484"/>
        <v>0</v>
      </c>
      <c r="BL471" s="84"/>
      <c r="BM471" s="84">
        <f t="shared" si="1485"/>
        <v>0</v>
      </c>
      <c r="BN471" s="84"/>
      <c r="BO471" s="85">
        <f t="shared" si="1486"/>
        <v>0</v>
      </c>
      <c r="BP471" s="84"/>
      <c r="BQ471" s="84">
        <f t="shared" si="1487"/>
        <v>0</v>
      </c>
      <c r="BR471" s="84"/>
      <c r="BS471" s="84">
        <f t="shared" si="1488"/>
        <v>0</v>
      </c>
      <c r="BT471" s="84"/>
      <c r="BU471" s="85">
        <f t="shared" si="1489"/>
        <v>0</v>
      </c>
      <c r="BV471" s="84"/>
      <c r="BW471" s="89">
        <f t="shared" si="1490"/>
        <v>0</v>
      </c>
      <c r="BX471" s="84"/>
      <c r="BY471" s="84">
        <f t="shared" si="1491"/>
        <v>0</v>
      </c>
      <c r="BZ471" s="84"/>
      <c r="CA471" s="84">
        <f t="shared" si="1492"/>
        <v>0</v>
      </c>
      <c r="CB471" s="84"/>
      <c r="CC471" s="84">
        <f t="shared" si="1493"/>
        <v>0</v>
      </c>
      <c r="CD471" s="84"/>
      <c r="CE471" s="84">
        <f t="shared" si="1494"/>
        <v>0</v>
      </c>
      <c r="CF471" s="84"/>
      <c r="CG471" s="84"/>
      <c r="CH471" s="84"/>
      <c r="CI471" s="85">
        <f t="shared" si="1495"/>
        <v>0</v>
      </c>
      <c r="CJ471" s="84"/>
      <c r="CK471" s="85">
        <f t="shared" si="1496"/>
        <v>0</v>
      </c>
      <c r="CL471" s="84"/>
      <c r="CM471" s="84">
        <f t="shared" si="1497"/>
        <v>0</v>
      </c>
      <c r="CN471" s="84"/>
      <c r="CO471" s="84">
        <f t="shared" si="1498"/>
        <v>0</v>
      </c>
      <c r="CP471" s="84"/>
      <c r="CQ471" s="84">
        <f t="shared" si="1499"/>
        <v>0</v>
      </c>
      <c r="CR471" s="84"/>
      <c r="CS471" s="84">
        <f t="shared" si="1500"/>
        <v>0</v>
      </c>
      <c r="CT471" s="84"/>
      <c r="CU471" s="84">
        <f t="shared" si="1501"/>
        <v>0</v>
      </c>
      <c r="CV471" s="84"/>
      <c r="CW471" s="84">
        <f t="shared" si="1502"/>
        <v>0</v>
      </c>
      <c r="CX471" s="90">
        <v>0</v>
      </c>
      <c r="CY471" s="84">
        <f t="shared" si="1503"/>
        <v>0</v>
      </c>
      <c r="CZ471" s="84"/>
      <c r="DA471" s="89"/>
      <c r="DB471" s="84"/>
      <c r="DC471" s="84">
        <f t="shared" si="1504"/>
        <v>0</v>
      </c>
      <c r="DD471" s="91"/>
      <c r="DE471" s="84">
        <f t="shared" si="1505"/>
        <v>0</v>
      </c>
      <c r="DF471" s="84"/>
      <c r="DG471" s="84">
        <f t="shared" si="1506"/>
        <v>0</v>
      </c>
      <c r="DH471" s="84"/>
      <c r="DI471" s="84">
        <f t="shared" si="1507"/>
        <v>0</v>
      </c>
      <c r="DJ471" s="84"/>
      <c r="DK471" s="92">
        <f t="shared" si="1508"/>
        <v>0</v>
      </c>
      <c r="DL471" s="89"/>
      <c r="DM471" s="89"/>
      <c r="DN471" s="85">
        <f t="shared" si="1461"/>
        <v>780</v>
      </c>
      <c r="DO471" s="85">
        <f t="shared" si="1462"/>
        <v>70186416.299999997</v>
      </c>
    </row>
    <row r="472" spans="1:119" ht="45" customHeight="1" x14ac:dyDescent="0.25">
      <c r="A472" s="73"/>
      <c r="B472" s="78">
        <v>422</v>
      </c>
      <c r="C472" s="79" t="s">
        <v>1008</v>
      </c>
      <c r="D472" s="109" t="s">
        <v>1009</v>
      </c>
      <c r="E472" s="74">
        <v>25969</v>
      </c>
      <c r="F472" s="81">
        <v>2.35</v>
      </c>
      <c r="G472" s="76">
        <v>1</v>
      </c>
      <c r="H472" s="77"/>
      <c r="I472" s="77"/>
      <c r="J472" s="77"/>
      <c r="K472" s="51"/>
      <c r="L472" s="82">
        <v>1.4</v>
      </c>
      <c r="M472" s="82">
        <v>1.68</v>
      </c>
      <c r="N472" s="82">
        <v>2.23</v>
      </c>
      <c r="O472" s="83">
        <v>2.57</v>
      </c>
      <c r="P472" s="84">
        <v>0</v>
      </c>
      <c r="Q472" s="84">
        <f t="shared" si="1464"/>
        <v>0</v>
      </c>
      <c r="R472" s="84"/>
      <c r="S472" s="84">
        <f t="shared" si="1465"/>
        <v>0</v>
      </c>
      <c r="T472" s="84"/>
      <c r="U472" s="84">
        <f t="shared" si="1466"/>
        <v>0</v>
      </c>
      <c r="V472" s="84"/>
      <c r="W472" s="85">
        <f t="shared" si="1467"/>
        <v>0</v>
      </c>
      <c r="X472" s="84"/>
      <c r="Y472" s="84">
        <f t="shared" si="1468"/>
        <v>0</v>
      </c>
      <c r="Z472" s="84"/>
      <c r="AA472" s="84"/>
      <c r="AB472" s="84"/>
      <c r="AC472" s="84">
        <f t="shared" si="1469"/>
        <v>0</v>
      </c>
      <c r="AD472" s="84"/>
      <c r="AE472" s="84"/>
      <c r="AF472" s="84"/>
      <c r="AG472" s="84">
        <f t="shared" si="1470"/>
        <v>0</v>
      </c>
      <c r="AH472" s="84"/>
      <c r="AI472" s="84"/>
      <c r="AJ472" s="86"/>
      <c r="AK472" s="84">
        <f t="shared" si="1471"/>
        <v>0</v>
      </c>
      <c r="AL472" s="84"/>
      <c r="AM472" s="85">
        <f t="shared" si="1472"/>
        <v>0</v>
      </c>
      <c r="AN472" s="84"/>
      <c r="AO472" s="84">
        <f t="shared" si="1473"/>
        <v>0</v>
      </c>
      <c r="AP472" s="84"/>
      <c r="AQ472" s="84">
        <f t="shared" si="1474"/>
        <v>0</v>
      </c>
      <c r="AR472" s="90"/>
      <c r="AS472" s="84">
        <f t="shared" si="1475"/>
        <v>0</v>
      </c>
      <c r="AT472" s="84"/>
      <c r="AU472" s="89">
        <f t="shared" si="1476"/>
        <v>0</v>
      </c>
      <c r="AV472" s="84"/>
      <c r="AW472" s="84">
        <f t="shared" si="1477"/>
        <v>0</v>
      </c>
      <c r="AX472" s="84"/>
      <c r="AY472" s="84">
        <f t="shared" si="1478"/>
        <v>0</v>
      </c>
      <c r="AZ472" s="84">
        <v>20</v>
      </c>
      <c r="BA472" s="84">
        <f t="shared" si="1479"/>
        <v>1537884.18</v>
      </c>
      <c r="BB472" s="84"/>
      <c r="BC472" s="84">
        <f t="shared" si="1480"/>
        <v>0</v>
      </c>
      <c r="BD472" s="84"/>
      <c r="BE472" s="85">
        <f t="shared" si="1481"/>
        <v>0</v>
      </c>
      <c r="BF472" s="84"/>
      <c r="BG472" s="85">
        <f t="shared" si="1482"/>
        <v>0</v>
      </c>
      <c r="BH472" s="84"/>
      <c r="BI472" s="84">
        <f t="shared" si="1483"/>
        <v>0</v>
      </c>
      <c r="BJ472" s="84"/>
      <c r="BK472" s="84">
        <f t="shared" si="1484"/>
        <v>0</v>
      </c>
      <c r="BL472" s="84"/>
      <c r="BM472" s="84">
        <f t="shared" si="1485"/>
        <v>0</v>
      </c>
      <c r="BN472" s="84"/>
      <c r="BO472" s="85">
        <f t="shared" si="1486"/>
        <v>0</v>
      </c>
      <c r="BP472" s="84"/>
      <c r="BQ472" s="84">
        <f t="shared" si="1487"/>
        <v>0</v>
      </c>
      <c r="BR472" s="84"/>
      <c r="BS472" s="84">
        <f t="shared" si="1488"/>
        <v>0</v>
      </c>
      <c r="BT472" s="84"/>
      <c r="BU472" s="85">
        <f t="shared" si="1489"/>
        <v>0</v>
      </c>
      <c r="BV472" s="84"/>
      <c r="BW472" s="89">
        <f t="shared" si="1490"/>
        <v>0</v>
      </c>
      <c r="BX472" s="84"/>
      <c r="BY472" s="84">
        <f t="shared" si="1491"/>
        <v>0</v>
      </c>
      <c r="BZ472" s="84"/>
      <c r="CA472" s="84">
        <f t="shared" si="1492"/>
        <v>0</v>
      </c>
      <c r="CB472" s="84"/>
      <c r="CC472" s="84">
        <f t="shared" si="1493"/>
        <v>0</v>
      </c>
      <c r="CD472" s="84"/>
      <c r="CE472" s="84">
        <f t="shared" si="1494"/>
        <v>0</v>
      </c>
      <c r="CF472" s="84"/>
      <c r="CG472" s="84"/>
      <c r="CH472" s="84"/>
      <c r="CI472" s="85">
        <f t="shared" si="1495"/>
        <v>0</v>
      </c>
      <c r="CJ472" s="84"/>
      <c r="CK472" s="85">
        <f t="shared" si="1496"/>
        <v>0</v>
      </c>
      <c r="CL472" s="84"/>
      <c r="CM472" s="84">
        <f t="shared" si="1497"/>
        <v>0</v>
      </c>
      <c r="CN472" s="84"/>
      <c r="CO472" s="84">
        <f t="shared" si="1498"/>
        <v>0</v>
      </c>
      <c r="CP472" s="84"/>
      <c r="CQ472" s="84">
        <f t="shared" si="1499"/>
        <v>0</v>
      </c>
      <c r="CR472" s="84"/>
      <c r="CS472" s="84">
        <f t="shared" si="1500"/>
        <v>0</v>
      </c>
      <c r="CT472" s="84"/>
      <c r="CU472" s="84">
        <f t="shared" si="1501"/>
        <v>0</v>
      </c>
      <c r="CV472" s="84"/>
      <c r="CW472" s="84">
        <f t="shared" si="1502"/>
        <v>0</v>
      </c>
      <c r="CX472" s="90">
        <v>0</v>
      </c>
      <c r="CY472" s="84">
        <f t="shared" si="1503"/>
        <v>0</v>
      </c>
      <c r="CZ472" s="84"/>
      <c r="DA472" s="89"/>
      <c r="DB472" s="84"/>
      <c r="DC472" s="84">
        <f t="shared" si="1504"/>
        <v>0</v>
      </c>
      <c r="DD472" s="91"/>
      <c r="DE472" s="84">
        <f t="shared" si="1505"/>
        <v>0</v>
      </c>
      <c r="DF472" s="84"/>
      <c r="DG472" s="84">
        <f t="shared" si="1506"/>
        <v>0</v>
      </c>
      <c r="DH472" s="84"/>
      <c r="DI472" s="84">
        <f t="shared" si="1507"/>
        <v>0</v>
      </c>
      <c r="DJ472" s="84"/>
      <c r="DK472" s="92">
        <f t="shared" si="1508"/>
        <v>0</v>
      </c>
      <c r="DL472" s="89"/>
      <c r="DM472" s="89"/>
      <c r="DN472" s="85">
        <f t="shared" si="1461"/>
        <v>20</v>
      </c>
      <c r="DO472" s="85">
        <f t="shared" si="1462"/>
        <v>1537884.18</v>
      </c>
    </row>
    <row r="473" spans="1:119" ht="30" customHeight="1" x14ac:dyDescent="0.25">
      <c r="A473" s="73"/>
      <c r="B473" s="78">
        <v>423</v>
      </c>
      <c r="C473" s="188" t="s">
        <v>1010</v>
      </c>
      <c r="D473" s="109" t="s">
        <v>1011</v>
      </c>
      <c r="E473" s="74">
        <v>25969</v>
      </c>
      <c r="F473" s="81">
        <v>1.44</v>
      </c>
      <c r="G473" s="76">
        <v>1</v>
      </c>
      <c r="H473" s="77"/>
      <c r="I473" s="77"/>
      <c r="J473" s="77"/>
      <c r="K473" s="51"/>
      <c r="L473" s="82">
        <v>1.4</v>
      </c>
      <c r="M473" s="82">
        <v>1.68</v>
      </c>
      <c r="N473" s="82">
        <v>2.23</v>
      </c>
      <c r="O473" s="83">
        <v>2.57</v>
      </c>
      <c r="P473" s="84">
        <v>0</v>
      </c>
      <c r="Q473" s="84">
        <f t="shared" si="1464"/>
        <v>0</v>
      </c>
      <c r="R473" s="84"/>
      <c r="S473" s="84">
        <f t="shared" si="1465"/>
        <v>0</v>
      </c>
      <c r="T473" s="84"/>
      <c r="U473" s="84">
        <f t="shared" si="1466"/>
        <v>0</v>
      </c>
      <c r="V473" s="84"/>
      <c r="W473" s="85">
        <f t="shared" si="1467"/>
        <v>0</v>
      </c>
      <c r="X473" s="84"/>
      <c r="Y473" s="84">
        <f t="shared" si="1468"/>
        <v>0</v>
      </c>
      <c r="Z473" s="84"/>
      <c r="AA473" s="84"/>
      <c r="AB473" s="84"/>
      <c r="AC473" s="84">
        <f t="shared" si="1469"/>
        <v>0</v>
      </c>
      <c r="AD473" s="84"/>
      <c r="AE473" s="84"/>
      <c r="AF473" s="84"/>
      <c r="AG473" s="84">
        <f t="shared" si="1470"/>
        <v>0</v>
      </c>
      <c r="AH473" s="84"/>
      <c r="AI473" s="84"/>
      <c r="AJ473" s="86"/>
      <c r="AK473" s="84">
        <f t="shared" si="1471"/>
        <v>0</v>
      </c>
      <c r="AL473" s="84"/>
      <c r="AM473" s="85">
        <f t="shared" si="1472"/>
        <v>0</v>
      </c>
      <c r="AN473" s="84"/>
      <c r="AO473" s="84">
        <f t="shared" si="1473"/>
        <v>0</v>
      </c>
      <c r="AP473" s="84"/>
      <c r="AQ473" s="84">
        <f t="shared" si="1474"/>
        <v>0</v>
      </c>
      <c r="AR473" s="90"/>
      <c r="AS473" s="84">
        <f t="shared" si="1475"/>
        <v>0</v>
      </c>
      <c r="AT473" s="84"/>
      <c r="AU473" s="89">
        <f t="shared" si="1476"/>
        <v>0</v>
      </c>
      <c r="AV473" s="84"/>
      <c r="AW473" s="84">
        <f t="shared" si="1477"/>
        <v>0</v>
      </c>
      <c r="AX473" s="84"/>
      <c r="AY473" s="84">
        <f t="shared" si="1478"/>
        <v>0</v>
      </c>
      <c r="AZ473" s="84"/>
      <c r="BA473" s="84">
        <f t="shared" si="1479"/>
        <v>0</v>
      </c>
      <c r="BB473" s="84"/>
      <c r="BC473" s="84">
        <f t="shared" si="1480"/>
        <v>0</v>
      </c>
      <c r="BD473" s="84"/>
      <c r="BE473" s="85">
        <f t="shared" si="1481"/>
        <v>0</v>
      </c>
      <c r="BF473" s="84"/>
      <c r="BG473" s="85">
        <f t="shared" si="1482"/>
        <v>0</v>
      </c>
      <c r="BH473" s="84"/>
      <c r="BI473" s="84">
        <f t="shared" si="1483"/>
        <v>0</v>
      </c>
      <c r="BJ473" s="84"/>
      <c r="BK473" s="84">
        <f t="shared" si="1484"/>
        <v>0</v>
      </c>
      <c r="BL473" s="84"/>
      <c r="BM473" s="84">
        <f t="shared" si="1485"/>
        <v>0</v>
      </c>
      <c r="BN473" s="84"/>
      <c r="BO473" s="85">
        <f t="shared" si="1486"/>
        <v>0</v>
      </c>
      <c r="BP473" s="84"/>
      <c r="BQ473" s="84">
        <f t="shared" si="1487"/>
        <v>0</v>
      </c>
      <c r="BR473" s="84"/>
      <c r="BS473" s="84">
        <f t="shared" si="1488"/>
        <v>0</v>
      </c>
      <c r="BT473" s="84"/>
      <c r="BU473" s="85">
        <f t="shared" si="1489"/>
        <v>0</v>
      </c>
      <c r="BV473" s="84"/>
      <c r="BW473" s="89">
        <f t="shared" si="1490"/>
        <v>0</v>
      </c>
      <c r="BX473" s="84"/>
      <c r="BY473" s="84">
        <f t="shared" si="1491"/>
        <v>0</v>
      </c>
      <c r="BZ473" s="84"/>
      <c r="CA473" s="84">
        <f t="shared" si="1492"/>
        <v>0</v>
      </c>
      <c r="CB473" s="84"/>
      <c r="CC473" s="84">
        <f t="shared" si="1493"/>
        <v>0</v>
      </c>
      <c r="CD473" s="84"/>
      <c r="CE473" s="84">
        <f t="shared" si="1494"/>
        <v>0</v>
      </c>
      <c r="CF473" s="84"/>
      <c r="CG473" s="84"/>
      <c r="CH473" s="84"/>
      <c r="CI473" s="85">
        <f t="shared" si="1495"/>
        <v>0</v>
      </c>
      <c r="CJ473" s="84"/>
      <c r="CK473" s="85">
        <f t="shared" si="1496"/>
        <v>0</v>
      </c>
      <c r="CL473" s="84"/>
      <c r="CM473" s="84">
        <f t="shared" si="1497"/>
        <v>0</v>
      </c>
      <c r="CN473" s="84"/>
      <c r="CO473" s="84">
        <f t="shared" si="1498"/>
        <v>0</v>
      </c>
      <c r="CP473" s="84"/>
      <c r="CQ473" s="84">
        <f t="shared" si="1499"/>
        <v>0</v>
      </c>
      <c r="CR473" s="84"/>
      <c r="CS473" s="84">
        <f t="shared" si="1500"/>
        <v>0</v>
      </c>
      <c r="CT473" s="84"/>
      <c r="CU473" s="84">
        <f t="shared" si="1501"/>
        <v>0</v>
      </c>
      <c r="CV473" s="84"/>
      <c r="CW473" s="84">
        <f t="shared" si="1502"/>
        <v>0</v>
      </c>
      <c r="CX473" s="90"/>
      <c r="CY473" s="84">
        <f t="shared" si="1503"/>
        <v>0</v>
      </c>
      <c r="CZ473" s="84"/>
      <c r="DA473" s="89"/>
      <c r="DB473" s="84"/>
      <c r="DC473" s="84">
        <f t="shared" si="1504"/>
        <v>0</v>
      </c>
      <c r="DD473" s="91"/>
      <c r="DE473" s="84">
        <f t="shared" si="1505"/>
        <v>0</v>
      </c>
      <c r="DF473" s="84"/>
      <c r="DG473" s="84">
        <f t="shared" si="1506"/>
        <v>0</v>
      </c>
      <c r="DH473" s="84"/>
      <c r="DI473" s="84">
        <f t="shared" si="1507"/>
        <v>0</v>
      </c>
      <c r="DJ473" s="84"/>
      <c r="DK473" s="92">
        <f t="shared" si="1508"/>
        <v>0</v>
      </c>
      <c r="DL473" s="89"/>
      <c r="DM473" s="89"/>
      <c r="DN473" s="85">
        <f t="shared" si="1461"/>
        <v>0</v>
      </c>
      <c r="DO473" s="85">
        <f t="shared" si="1462"/>
        <v>0</v>
      </c>
    </row>
    <row r="474" spans="1:119" ht="30" customHeight="1" x14ac:dyDescent="0.25">
      <c r="A474" s="73"/>
      <c r="B474" s="78">
        <v>424</v>
      </c>
      <c r="C474" s="188" t="s">
        <v>1012</v>
      </c>
      <c r="D474" s="109" t="s">
        <v>1013</v>
      </c>
      <c r="E474" s="74">
        <v>25969</v>
      </c>
      <c r="F474" s="81">
        <v>1.24</v>
      </c>
      <c r="G474" s="76">
        <v>1</v>
      </c>
      <c r="H474" s="77"/>
      <c r="I474" s="77"/>
      <c r="J474" s="77"/>
      <c r="K474" s="51"/>
      <c r="L474" s="82">
        <v>1.4</v>
      </c>
      <c r="M474" s="82">
        <v>1.68</v>
      </c>
      <c r="N474" s="82">
        <v>2.23</v>
      </c>
      <c r="O474" s="83">
        <v>2.57</v>
      </c>
      <c r="P474" s="84">
        <v>0</v>
      </c>
      <c r="Q474" s="84">
        <f t="shared" si="1464"/>
        <v>0</v>
      </c>
      <c r="R474" s="84"/>
      <c r="S474" s="84">
        <f t="shared" si="1465"/>
        <v>0</v>
      </c>
      <c r="T474" s="84"/>
      <c r="U474" s="84">
        <f t="shared" si="1466"/>
        <v>0</v>
      </c>
      <c r="V474" s="84"/>
      <c r="W474" s="85">
        <f t="shared" si="1467"/>
        <v>0</v>
      </c>
      <c r="X474" s="84"/>
      <c r="Y474" s="84">
        <f t="shared" si="1468"/>
        <v>0</v>
      </c>
      <c r="Z474" s="84"/>
      <c r="AA474" s="84"/>
      <c r="AB474" s="84"/>
      <c r="AC474" s="84">
        <f t="shared" si="1469"/>
        <v>0</v>
      </c>
      <c r="AD474" s="84"/>
      <c r="AE474" s="84"/>
      <c r="AF474" s="84"/>
      <c r="AG474" s="84">
        <f t="shared" si="1470"/>
        <v>0</v>
      </c>
      <c r="AH474" s="84"/>
      <c r="AI474" s="84"/>
      <c r="AJ474" s="86"/>
      <c r="AK474" s="84">
        <f t="shared" si="1471"/>
        <v>0</v>
      </c>
      <c r="AL474" s="84"/>
      <c r="AM474" s="85">
        <f t="shared" si="1472"/>
        <v>0</v>
      </c>
      <c r="AN474" s="84"/>
      <c r="AO474" s="84">
        <f t="shared" si="1473"/>
        <v>0</v>
      </c>
      <c r="AP474" s="84"/>
      <c r="AQ474" s="84">
        <f t="shared" si="1474"/>
        <v>0</v>
      </c>
      <c r="AR474" s="90"/>
      <c r="AS474" s="84">
        <f t="shared" si="1475"/>
        <v>0</v>
      </c>
      <c r="AT474" s="84"/>
      <c r="AU474" s="89">
        <f t="shared" si="1476"/>
        <v>0</v>
      </c>
      <c r="AV474" s="84"/>
      <c r="AW474" s="84">
        <f t="shared" si="1477"/>
        <v>0</v>
      </c>
      <c r="AX474" s="84"/>
      <c r="AY474" s="84">
        <f t="shared" si="1478"/>
        <v>0</v>
      </c>
      <c r="AZ474" s="84"/>
      <c r="BA474" s="84">
        <f t="shared" si="1479"/>
        <v>0</v>
      </c>
      <c r="BB474" s="84"/>
      <c r="BC474" s="84">
        <f t="shared" si="1480"/>
        <v>0</v>
      </c>
      <c r="BD474" s="84"/>
      <c r="BE474" s="85">
        <f t="shared" si="1481"/>
        <v>0</v>
      </c>
      <c r="BF474" s="84"/>
      <c r="BG474" s="85">
        <f t="shared" si="1482"/>
        <v>0</v>
      </c>
      <c r="BH474" s="84"/>
      <c r="BI474" s="84">
        <f t="shared" si="1483"/>
        <v>0</v>
      </c>
      <c r="BJ474" s="84"/>
      <c r="BK474" s="84">
        <f t="shared" si="1484"/>
        <v>0</v>
      </c>
      <c r="BL474" s="84"/>
      <c r="BM474" s="84">
        <f t="shared" si="1485"/>
        <v>0</v>
      </c>
      <c r="BN474" s="84"/>
      <c r="BO474" s="85">
        <f t="shared" si="1486"/>
        <v>0</v>
      </c>
      <c r="BP474" s="84"/>
      <c r="BQ474" s="84">
        <f t="shared" si="1487"/>
        <v>0</v>
      </c>
      <c r="BR474" s="84"/>
      <c r="BS474" s="84">
        <f t="shared" si="1488"/>
        <v>0</v>
      </c>
      <c r="BT474" s="84"/>
      <c r="BU474" s="85">
        <f t="shared" si="1489"/>
        <v>0</v>
      </c>
      <c r="BV474" s="84"/>
      <c r="BW474" s="89">
        <f t="shared" si="1490"/>
        <v>0</v>
      </c>
      <c r="BX474" s="84"/>
      <c r="BY474" s="84">
        <f t="shared" si="1491"/>
        <v>0</v>
      </c>
      <c r="BZ474" s="84"/>
      <c r="CA474" s="84">
        <f t="shared" si="1492"/>
        <v>0</v>
      </c>
      <c r="CB474" s="84"/>
      <c r="CC474" s="84">
        <f t="shared" si="1493"/>
        <v>0</v>
      </c>
      <c r="CD474" s="84"/>
      <c r="CE474" s="84">
        <f t="shared" si="1494"/>
        <v>0</v>
      </c>
      <c r="CF474" s="84"/>
      <c r="CG474" s="84"/>
      <c r="CH474" s="84"/>
      <c r="CI474" s="85">
        <f t="shared" si="1495"/>
        <v>0</v>
      </c>
      <c r="CJ474" s="84"/>
      <c r="CK474" s="85">
        <f t="shared" si="1496"/>
        <v>0</v>
      </c>
      <c r="CL474" s="84"/>
      <c r="CM474" s="84">
        <f t="shared" si="1497"/>
        <v>0</v>
      </c>
      <c r="CN474" s="84"/>
      <c r="CO474" s="84">
        <f t="shared" si="1498"/>
        <v>0</v>
      </c>
      <c r="CP474" s="84"/>
      <c r="CQ474" s="84">
        <f t="shared" si="1499"/>
        <v>0</v>
      </c>
      <c r="CR474" s="84"/>
      <c r="CS474" s="84">
        <f t="shared" si="1500"/>
        <v>0</v>
      </c>
      <c r="CT474" s="84"/>
      <c r="CU474" s="84">
        <f t="shared" si="1501"/>
        <v>0</v>
      </c>
      <c r="CV474" s="84"/>
      <c r="CW474" s="84">
        <f t="shared" si="1502"/>
        <v>0</v>
      </c>
      <c r="CX474" s="90"/>
      <c r="CY474" s="84">
        <f t="shared" si="1503"/>
        <v>0</v>
      </c>
      <c r="CZ474" s="84"/>
      <c r="DA474" s="89"/>
      <c r="DB474" s="84"/>
      <c r="DC474" s="84">
        <f t="shared" si="1504"/>
        <v>0</v>
      </c>
      <c r="DD474" s="91"/>
      <c r="DE474" s="84">
        <f t="shared" si="1505"/>
        <v>0</v>
      </c>
      <c r="DF474" s="84"/>
      <c r="DG474" s="84">
        <f t="shared" si="1506"/>
        <v>0</v>
      </c>
      <c r="DH474" s="84"/>
      <c r="DI474" s="84">
        <f t="shared" si="1507"/>
        <v>0</v>
      </c>
      <c r="DJ474" s="84"/>
      <c r="DK474" s="92">
        <f t="shared" si="1508"/>
        <v>0</v>
      </c>
      <c r="DL474" s="89"/>
      <c r="DM474" s="89"/>
      <c r="DN474" s="85">
        <f t="shared" si="1461"/>
        <v>0</v>
      </c>
      <c r="DO474" s="85">
        <f t="shared" si="1462"/>
        <v>0</v>
      </c>
    </row>
    <row r="475" spans="1:119" ht="45" customHeight="1" x14ac:dyDescent="0.25">
      <c r="A475" s="73"/>
      <c r="B475" s="78">
        <v>425</v>
      </c>
      <c r="C475" s="188" t="s">
        <v>1014</v>
      </c>
      <c r="D475" s="109" t="s">
        <v>1015</v>
      </c>
      <c r="E475" s="74">
        <v>25969</v>
      </c>
      <c r="F475" s="81">
        <v>1.08</v>
      </c>
      <c r="G475" s="76">
        <v>1</v>
      </c>
      <c r="H475" s="77"/>
      <c r="I475" s="77"/>
      <c r="J475" s="77"/>
      <c r="K475" s="51"/>
      <c r="L475" s="82">
        <v>1.4</v>
      </c>
      <c r="M475" s="82">
        <v>1.68</v>
      </c>
      <c r="N475" s="82">
        <v>2.23</v>
      </c>
      <c r="O475" s="83">
        <v>2.57</v>
      </c>
      <c r="P475" s="84">
        <v>0</v>
      </c>
      <c r="Q475" s="84">
        <f t="shared" si="1464"/>
        <v>0</v>
      </c>
      <c r="R475" s="84"/>
      <c r="S475" s="84">
        <f t="shared" si="1465"/>
        <v>0</v>
      </c>
      <c r="T475" s="84"/>
      <c r="U475" s="84">
        <f t="shared" si="1466"/>
        <v>0</v>
      </c>
      <c r="V475" s="84"/>
      <c r="W475" s="85">
        <f t="shared" si="1467"/>
        <v>0</v>
      </c>
      <c r="X475" s="84"/>
      <c r="Y475" s="84">
        <f t="shared" si="1468"/>
        <v>0</v>
      </c>
      <c r="Z475" s="84"/>
      <c r="AA475" s="84"/>
      <c r="AB475" s="84"/>
      <c r="AC475" s="84">
        <f t="shared" si="1469"/>
        <v>0</v>
      </c>
      <c r="AD475" s="84"/>
      <c r="AE475" s="84"/>
      <c r="AF475" s="84"/>
      <c r="AG475" s="84">
        <f t="shared" si="1470"/>
        <v>0</v>
      </c>
      <c r="AH475" s="84"/>
      <c r="AI475" s="84"/>
      <c r="AJ475" s="86"/>
      <c r="AK475" s="84">
        <f t="shared" si="1471"/>
        <v>0</v>
      </c>
      <c r="AL475" s="84"/>
      <c r="AM475" s="85">
        <f t="shared" si="1472"/>
        <v>0</v>
      </c>
      <c r="AN475" s="84"/>
      <c r="AO475" s="84">
        <f t="shared" si="1473"/>
        <v>0</v>
      </c>
      <c r="AP475" s="84"/>
      <c r="AQ475" s="84">
        <f t="shared" si="1474"/>
        <v>0</v>
      </c>
      <c r="AR475" s="90"/>
      <c r="AS475" s="84">
        <f t="shared" si="1475"/>
        <v>0</v>
      </c>
      <c r="AT475" s="84"/>
      <c r="AU475" s="89">
        <f t="shared" si="1476"/>
        <v>0</v>
      </c>
      <c r="AV475" s="84"/>
      <c r="AW475" s="84">
        <f t="shared" si="1477"/>
        <v>0</v>
      </c>
      <c r="AX475" s="84"/>
      <c r="AY475" s="84">
        <f t="shared" si="1478"/>
        <v>0</v>
      </c>
      <c r="AZ475" s="84">
        <v>100</v>
      </c>
      <c r="BA475" s="84">
        <f t="shared" si="1479"/>
        <v>3533861.52</v>
      </c>
      <c r="BB475" s="84"/>
      <c r="BC475" s="84">
        <f t="shared" si="1480"/>
        <v>0</v>
      </c>
      <c r="BD475" s="84"/>
      <c r="BE475" s="85">
        <f t="shared" si="1481"/>
        <v>0</v>
      </c>
      <c r="BF475" s="84"/>
      <c r="BG475" s="85">
        <f t="shared" si="1482"/>
        <v>0</v>
      </c>
      <c r="BH475" s="84"/>
      <c r="BI475" s="84">
        <f t="shared" si="1483"/>
        <v>0</v>
      </c>
      <c r="BJ475" s="84"/>
      <c r="BK475" s="84">
        <f t="shared" si="1484"/>
        <v>0</v>
      </c>
      <c r="BL475" s="84"/>
      <c r="BM475" s="84">
        <f t="shared" si="1485"/>
        <v>0</v>
      </c>
      <c r="BN475" s="84"/>
      <c r="BO475" s="85">
        <f t="shared" si="1486"/>
        <v>0</v>
      </c>
      <c r="BP475" s="84"/>
      <c r="BQ475" s="84">
        <f t="shared" si="1487"/>
        <v>0</v>
      </c>
      <c r="BR475" s="84"/>
      <c r="BS475" s="84">
        <f t="shared" si="1488"/>
        <v>0</v>
      </c>
      <c r="BT475" s="84"/>
      <c r="BU475" s="85">
        <f t="shared" si="1489"/>
        <v>0</v>
      </c>
      <c r="BV475" s="84"/>
      <c r="BW475" s="89">
        <f t="shared" si="1490"/>
        <v>0</v>
      </c>
      <c r="BX475" s="84"/>
      <c r="BY475" s="84">
        <f t="shared" si="1491"/>
        <v>0</v>
      </c>
      <c r="BZ475" s="84"/>
      <c r="CA475" s="84">
        <f t="shared" si="1492"/>
        <v>0</v>
      </c>
      <c r="CB475" s="84"/>
      <c r="CC475" s="84">
        <f t="shared" si="1493"/>
        <v>0</v>
      </c>
      <c r="CD475" s="84"/>
      <c r="CE475" s="84">
        <f t="shared" si="1494"/>
        <v>0</v>
      </c>
      <c r="CF475" s="84"/>
      <c r="CG475" s="84"/>
      <c r="CH475" s="84"/>
      <c r="CI475" s="85">
        <f t="shared" si="1495"/>
        <v>0</v>
      </c>
      <c r="CJ475" s="84"/>
      <c r="CK475" s="85">
        <f t="shared" si="1496"/>
        <v>0</v>
      </c>
      <c r="CL475" s="84"/>
      <c r="CM475" s="84">
        <f t="shared" si="1497"/>
        <v>0</v>
      </c>
      <c r="CN475" s="84"/>
      <c r="CO475" s="84">
        <f t="shared" si="1498"/>
        <v>0</v>
      </c>
      <c r="CP475" s="84"/>
      <c r="CQ475" s="84">
        <f t="shared" si="1499"/>
        <v>0</v>
      </c>
      <c r="CR475" s="84"/>
      <c r="CS475" s="84">
        <f t="shared" si="1500"/>
        <v>0</v>
      </c>
      <c r="CT475" s="84"/>
      <c r="CU475" s="84">
        <f t="shared" si="1501"/>
        <v>0</v>
      </c>
      <c r="CV475" s="84"/>
      <c r="CW475" s="84">
        <f t="shared" si="1502"/>
        <v>0</v>
      </c>
      <c r="CX475" s="90"/>
      <c r="CY475" s="84">
        <f t="shared" si="1503"/>
        <v>0</v>
      </c>
      <c r="CZ475" s="84"/>
      <c r="DA475" s="89"/>
      <c r="DB475" s="84"/>
      <c r="DC475" s="84">
        <f t="shared" si="1504"/>
        <v>0</v>
      </c>
      <c r="DD475" s="91"/>
      <c r="DE475" s="84">
        <f t="shared" si="1505"/>
        <v>0</v>
      </c>
      <c r="DF475" s="84"/>
      <c r="DG475" s="84">
        <f t="shared" si="1506"/>
        <v>0</v>
      </c>
      <c r="DH475" s="84"/>
      <c r="DI475" s="84">
        <f t="shared" si="1507"/>
        <v>0</v>
      </c>
      <c r="DJ475" s="84"/>
      <c r="DK475" s="92">
        <f t="shared" si="1508"/>
        <v>0</v>
      </c>
      <c r="DL475" s="89"/>
      <c r="DM475" s="89"/>
      <c r="DN475" s="85">
        <f t="shared" si="1461"/>
        <v>100</v>
      </c>
      <c r="DO475" s="85">
        <f t="shared" si="1462"/>
        <v>3533861.52</v>
      </c>
    </row>
    <row r="476" spans="1:119" ht="45" customHeight="1" x14ac:dyDescent="0.25">
      <c r="A476" s="73"/>
      <c r="B476" s="78">
        <v>426</v>
      </c>
      <c r="C476" s="188" t="s">
        <v>1016</v>
      </c>
      <c r="D476" s="109" t="s">
        <v>1017</v>
      </c>
      <c r="E476" s="74">
        <v>25969</v>
      </c>
      <c r="F476" s="81">
        <v>1.61</v>
      </c>
      <c r="G476" s="76">
        <v>1</v>
      </c>
      <c r="H476" s="77"/>
      <c r="I476" s="77"/>
      <c r="J476" s="77"/>
      <c r="K476" s="51"/>
      <c r="L476" s="82">
        <v>1.4</v>
      </c>
      <c r="M476" s="82">
        <v>1.68</v>
      </c>
      <c r="N476" s="82">
        <v>2.23</v>
      </c>
      <c r="O476" s="83">
        <v>2.57</v>
      </c>
      <c r="P476" s="84">
        <v>0</v>
      </c>
      <c r="Q476" s="84">
        <f t="shared" si="1464"/>
        <v>0</v>
      </c>
      <c r="R476" s="84"/>
      <c r="S476" s="84">
        <f t="shared" si="1465"/>
        <v>0</v>
      </c>
      <c r="T476" s="84"/>
      <c r="U476" s="84">
        <f t="shared" si="1466"/>
        <v>0</v>
      </c>
      <c r="V476" s="84"/>
      <c r="W476" s="85">
        <f t="shared" si="1467"/>
        <v>0</v>
      </c>
      <c r="X476" s="84"/>
      <c r="Y476" s="84">
        <f t="shared" si="1468"/>
        <v>0</v>
      </c>
      <c r="Z476" s="84"/>
      <c r="AA476" s="84"/>
      <c r="AB476" s="84"/>
      <c r="AC476" s="84">
        <f t="shared" si="1469"/>
        <v>0</v>
      </c>
      <c r="AD476" s="84"/>
      <c r="AE476" s="84"/>
      <c r="AF476" s="84"/>
      <c r="AG476" s="84">
        <f t="shared" si="1470"/>
        <v>0</v>
      </c>
      <c r="AH476" s="84"/>
      <c r="AI476" s="84"/>
      <c r="AJ476" s="86"/>
      <c r="AK476" s="84">
        <f t="shared" si="1471"/>
        <v>0</v>
      </c>
      <c r="AL476" s="84"/>
      <c r="AM476" s="85">
        <f t="shared" si="1472"/>
        <v>0</v>
      </c>
      <c r="AN476" s="84"/>
      <c r="AO476" s="84">
        <f t="shared" si="1473"/>
        <v>0</v>
      </c>
      <c r="AP476" s="84"/>
      <c r="AQ476" s="84">
        <f t="shared" si="1474"/>
        <v>0</v>
      </c>
      <c r="AR476" s="90"/>
      <c r="AS476" s="84">
        <f t="shared" si="1475"/>
        <v>0</v>
      </c>
      <c r="AT476" s="84"/>
      <c r="AU476" s="89">
        <f t="shared" si="1476"/>
        <v>0</v>
      </c>
      <c r="AV476" s="84"/>
      <c r="AW476" s="84">
        <f t="shared" si="1477"/>
        <v>0</v>
      </c>
      <c r="AX476" s="84"/>
      <c r="AY476" s="84">
        <f t="shared" si="1478"/>
        <v>0</v>
      </c>
      <c r="AZ476" s="84">
        <v>50</v>
      </c>
      <c r="BA476" s="84">
        <f t="shared" si="1479"/>
        <v>2634035.6700000004</v>
      </c>
      <c r="BB476" s="84"/>
      <c r="BC476" s="84">
        <f t="shared" si="1480"/>
        <v>0</v>
      </c>
      <c r="BD476" s="84"/>
      <c r="BE476" s="85">
        <f t="shared" si="1481"/>
        <v>0</v>
      </c>
      <c r="BF476" s="84"/>
      <c r="BG476" s="85">
        <f t="shared" si="1482"/>
        <v>0</v>
      </c>
      <c r="BH476" s="84"/>
      <c r="BI476" s="84">
        <f t="shared" si="1483"/>
        <v>0</v>
      </c>
      <c r="BJ476" s="84"/>
      <c r="BK476" s="84">
        <f t="shared" si="1484"/>
        <v>0</v>
      </c>
      <c r="BL476" s="84"/>
      <c r="BM476" s="84">
        <f t="shared" si="1485"/>
        <v>0</v>
      </c>
      <c r="BN476" s="84"/>
      <c r="BO476" s="85">
        <f t="shared" si="1486"/>
        <v>0</v>
      </c>
      <c r="BP476" s="84"/>
      <c r="BQ476" s="84">
        <f t="shared" si="1487"/>
        <v>0</v>
      </c>
      <c r="BR476" s="84"/>
      <c r="BS476" s="84">
        <f t="shared" si="1488"/>
        <v>0</v>
      </c>
      <c r="BT476" s="84"/>
      <c r="BU476" s="85">
        <f t="shared" si="1489"/>
        <v>0</v>
      </c>
      <c r="BV476" s="84"/>
      <c r="BW476" s="89">
        <f t="shared" si="1490"/>
        <v>0</v>
      </c>
      <c r="BX476" s="84"/>
      <c r="BY476" s="84">
        <f t="shared" si="1491"/>
        <v>0</v>
      </c>
      <c r="BZ476" s="84"/>
      <c r="CA476" s="84">
        <f t="shared" si="1492"/>
        <v>0</v>
      </c>
      <c r="CB476" s="84"/>
      <c r="CC476" s="84">
        <f t="shared" si="1493"/>
        <v>0</v>
      </c>
      <c r="CD476" s="84"/>
      <c r="CE476" s="84">
        <f t="shared" si="1494"/>
        <v>0</v>
      </c>
      <c r="CF476" s="84"/>
      <c r="CG476" s="84"/>
      <c r="CH476" s="84"/>
      <c r="CI476" s="85">
        <f t="shared" si="1495"/>
        <v>0</v>
      </c>
      <c r="CJ476" s="84"/>
      <c r="CK476" s="85">
        <f t="shared" si="1496"/>
        <v>0</v>
      </c>
      <c r="CL476" s="84"/>
      <c r="CM476" s="84">
        <f t="shared" si="1497"/>
        <v>0</v>
      </c>
      <c r="CN476" s="84"/>
      <c r="CO476" s="84">
        <f t="shared" si="1498"/>
        <v>0</v>
      </c>
      <c r="CP476" s="84"/>
      <c r="CQ476" s="84">
        <f t="shared" si="1499"/>
        <v>0</v>
      </c>
      <c r="CR476" s="84"/>
      <c r="CS476" s="84">
        <f t="shared" si="1500"/>
        <v>0</v>
      </c>
      <c r="CT476" s="84"/>
      <c r="CU476" s="84">
        <f t="shared" si="1501"/>
        <v>0</v>
      </c>
      <c r="CV476" s="84"/>
      <c r="CW476" s="84">
        <f t="shared" si="1502"/>
        <v>0</v>
      </c>
      <c r="CX476" s="90"/>
      <c r="CY476" s="84">
        <f t="shared" si="1503"/>
        <v>0</v>
      </c>
      <c r="CZ476" s="84"/>
      <c r="DA476" s="89"/>
      <c r="DB476" s="84"/>
      <c r="DC476" s="84">
        <f t="shared" si="1504"/>
        <v>0</v>
      </c>
      <c r="DD476" s="91"/>
      <c r="DE476" s="84">
        <f t="shared" si="1505"/>
        <v>0</v>
      </c>
      <c r="DF476" s="84"/>
      <c r="DG476" s="84">
        <f t="shared" si="1506"/>
        <v>0</v>
      </c>
      <c r="DH476" s="84"/>
      <c r="DI476" s="84">
        <f t="shared" si="1507"/>
        <v>0</v>
      </c>
      <c r="DJ476" s="84"/>
      <c r="DK476" s="92">
        <f t="shared" si="1508"/>
        <v>0</v>
      </c>
      <c r="DL476" s="89"/>
      <c r="DM476" s="89"/>
      <c r="DN476" s="85">
        <f t="shared" si="1461"/>
        <v>50</v>
      </c>
      <c r="DO476" s="85">
        <f t="shared" si="1462"/>
        <v>2634035.6700000004</v>
      </c>
    </row>
    <row r="477" spans="1:119" ht="45" customHeight="1" x14ac:dyDescent="0.25">
      <c r="A477" s="73"/>
      <c r="B477" s="78">
        <v>427</v>
      </c>
      <c r="C477" s="188" t="s">
        <v>1018</v>
      </c>
      <c r="D477" s="109" t="s">
        <v>1019</v>
      </c>
      <c r="E477" s="74">
        <v>25969</v>
      </c>
      <c r="F477" s="81">
        <v>2.15</v>
      </c>
      <c r="G477" s="76">
        <v>1</v>
      </c>
      <c r="H477" s="77"/>
      <c r="I477" s="77"/>
      <c r="J477" s="77"/>
      <c r="K477" s="51"/>
      <c r="L477" s="82">
        <v>1.4</v>
      </c>
      <c r="M477" s="82">
        <v>1.68</v>
      </c>
      <c r="N477" s="82">
        <v>2.23</v>
      </c>
      <c r="O477" s="83">
        <v>2.57</v>
      </c>
      <c r="P477" s="84">
        <v>0</v>
      </c>
      <c r="Q477" s="84">
        <f t="shared" si="1464"/>
        <v>0</v>
      </c>
      <c r="R477" s="84"/>
      <c r="S477" s="84">
        <f t="shared" si="1465"/>
        <v>0</v>
      </c>
      <c r="T477" s="84"/>
      <c r="U477" s="84">
        <f t="shared" si="1466"/>
        <v>0</v>
      </c>
      <c r="V477" s="84"/>
      <c r="W477" s="85">
        <f t="shared" si="1467"/>
        <v>0</v>
      </c>
      <c r="X477" s="84"/>
      <c r="Y477" s="84">
        <f t="shared" si="1468"/>
        <v>0</v>
      </c>
      <c r="Z477" s="84"/>
      <c r="AA477" s="84"/>
      <c r="AB477" s="84"/>
      <c r="AC477" s="84">
        <f t="shared" si="1469"/>
        <v>0</v>
      </c>
      <c r="AD477" s="84"/>
      <c r="AE477" s="84"/>
      <c r="AF477" s="84"/>
      <c r="AG477" s="84">
        <f t="shared" si="1470"/>
        <v>0</v>
      </c>
      <c r="AH477" s="84"/>
      <c r="AI477" s="84"/>
      <c r="AJ477" s="86"/>
      <c r="AK477" s="84">
        <f t="shared" si="1471"/>
        <v>0</v>
      </c>
      <c r="AL477" s="84"/>
      <c r="AM477" s="85">
        <f t="shared" si="1472"/>
        <v>0</v>
      </c>
      <c r="AN477" s="84"/>
      <c r="AO477" s="84">
        <f t="shared" si="1473"/>
        <v>0</v>
      </c>
      <c r="AP477" s="84"/>
      <c r="AQ477" s="84">
        <f t="shared" si="1474"/>
        <v>0</v>
      </c>
      <c r="AR477" s="90"/>
      <c r="AS477" s="84">
        <f t="shared" si="1475"/>
        <v>0</v>
      </c>
      <c r="AT477" s="84"/>
      <c r="AU477" s="89">
        <f t="shared" si="1476"/>
        <v>0</v>
      </c>
      <c r="AV477" s="84"/>
      <c r="AW477" s="84">
        <f t="shared" si="1477"/>
        <v>0</v>
      </c>
      <c r="AX477" s="84"/>
      <c r="AY477" s="84">
        <f t="shared" si="1478"/>
        <v>0</v>
      </c>
      <c r="AZ477" s="84"/>
      <c r="BA477" s="84">
        <f t="shared" si="1479"/>
        <v>0</v>
      </c>
      <c r="BB477" s="84"/>
      <c r="BC477" s="84">
        <f t="shared" si="1480"/>
        <v>0</v>
      </c>
      <c r="BD477" s="84"/>
      <c r="BE477" s="85">
        <f t="shared" si="1481"/>
        <v>0</v>
      </c>
      <c r="BF477" s="84"/>
      <c r="BG477" s="85">
        <f t="shared" si="1482"/>
        <v>0</v>
      </c>
      <c r="BH477" s="84"/>
      <c r="BI477" s="84">
        <f t="shared" si="1483"/>
        <v>0</v>
      </c>
      <c r="BJ477" s="84"/>
      <c r="BK477" s="84">
        <f t="shared" si="1484"/>
        <v>0</v>
      </c>
      <c r="BL477" s="84"/>
      <c r="BM477" s="84">
        <f t="shared" si="1485"/>
        <v>0</v>
      </c>
      <c r="BN477" s="84"/>
      <c r="BO477" s="85">
        <f t="shared" si="1486"/>
        <v>0</v>
      </c>
      <c r="BP477" s="84"/>
      <c r="BQ477" s="84">
        <f t="shared" si="1487"/>
        <v>0</v>
      </c>
      <c r="BR477" s="84"/>
      <c r="BS477" s="84">
        <f t="shared" si="1488"/>
        <v>0</v>
      </c>
      <c r="BT477" s="84"/>
      <c r="BU477" s="85">
        <f t="shared" si="1489"/>
        <v>0</v>
      </c>
      <c r="BV477" s="84"/>
      <c r="BW477" s="89">
        <f t="shared" si="1490"/>
        <v>0</v>
      </c>
      <c r="BX477" s="84"/>
      <c r="BY477" s="84">
        <f t="shared" si="1491"/>
        <v>0</v>
      </c>
      <c r="BZ477" s="84"/>
      <c r="CA477" s="84">
        <f t="shared" si="1492"/>
        <v>0</v>
      </c>
      <c r="CB477" s="84"/>
      <c r="CC477" s="84">
        <f t="shared" si="1493"/>
        <v>0</v>
      </c>
      <c r="CD477" s="84"/>
      <c r="CE477" s="84">
        <f t="shared" si="1494"/>
        <v>0</v>
      </c>
      <c r="CF477" s="84"/>
      <c r="CG477" s="84"/>
      <c r="CH477" s="84"/>
      <c r="CI477" s="85">
        <f t="shared" si="1495"/>
        <v>0</v>
      </c>
      <c r="CJ477" s="84"/>
      <c r="CK477" s="85">
        <f t="shared" si="1496"/>
        <v>0</v>
      </c>
      <c r="CL477" s="84"/>
      <c r="CM477" s="84">
        <f t="shared" si="1497"/>
        <v>0</v>
      </c>
      <c r="CN477" s="84"/>
      <c r="CO477" s="84">
        <f t="shared" si="1498"/>
        <v>0</v>
      </c>
      <c r="CP477" s="84"/>
      <c r="CQ477" s="84">
        <f t="shared" si="1499"/>
        <v>0</v>
      </c>
      <c r="CR477" s="84"/>
      <c r="CS477" s="84">
        <f t="shared" si="1500"/>
        <v>0</v>
      </c>
      <c r="CT477" s="84"/>
      <c r="CU477" s="84">
        <f t="shared" si="1501"/>
        <v>0</v>
      </c>
      <c r="CV477" s="84"/>
      <c r="CW477" s="84">
        <f t="shared" si="1502"/>
        <v>0</v>
      </c>
      <c r="CX477" s="90"/>
      <c r="CY477" s="84">
        <f t="shared" si="1503"/>
        <v>0</v>
      </c>
      <c r="CZ477" s="84"/>
      <c r="DA477" s="89"/>
      <c r="DB477" s="84"/>
      <c r="DC477" s="84">
        <f t="shared" si="1504"/>
        <v>0</v>
      </c>
      <c r="DD477" s="91"/>
      <c r="DE477" s="84">
        <f t="shared" si="1505"/>
        <v>0</v>
      </c>
      <c r="DF477" s="84"/>
      <c r="DG477" s="84">
        <f t="shared" si="1506"/>
        <v>0</v>
      </c>
      <c r="DH477" s="84"/>
      <c r="DI477" s="84">
        <f t="shared" si="1507"/>
        <v>0</v>
      </c>
      <c r="DJ477" s="84"/>
      <c r="DK477" s="92">
        <f t="shared" si="1508"/>
        <v>0</v>
      </c>
      <c r="DL477" s="89"/>
      <c r="DM477" s="89"/>
      <c r="DN477" s="85">
        <f t="shared" si="1461"/>
        <v>0</v>
      </c>
      <c r="DO477" s="85">
        <f t="shared" si="1462"/>
        <v>0</v>
      </c>
    </row>
    <row r="478" spans="1:119" ht="45" customHeight="1" x14ac:dyDescent="0.25">
      <c r="A478" s="73"/>
      <c r="B478" s="78">
        <v>428</v>
      </c>
      <c r="C478" s="188" t="s">
        <v>1020</v>
      </c>
      <c r="D478" s="109" t="s">
        <v>1021</v>
      </c>
      <c r="E478" s="74">
        <v>25969</v>
      </c>
      <c r="F478" s="81">
        <v>7.29</v>
      </c>
      <c r="G478" s="76">
        <v>1</v>
      </c>
      <c r="H478" s="77"/>
      <c r="I478" s="77"/>
      <c r="J478" s="77"/>
      <c r="K478" s="51"/>
      <c r="L478" s="82">
        <v>1.4</v>
      </c>
      <c r="M478" s="82">
        <v>1.68</v>
      </c>
      <c r="N478" s="82">
        <v>2.23</v>
      </c>
      <c r="O478" s="83">
        <v>2.57</v>
      </c>
      <c r="P478" s="84">
        <v>1</v>
      </c>
      <c r="Q478" s="84">
        <f t="shared" ref="Q478:Q480" si="1509">(P478*$E478*$F478*$G478*$L478)</f>
        <v>265039.614</v>
      </c>
      <c r="R478" s="84"/>
      <c r="S478" s="89">
        <f t="shared" ref="S478:S480" si="1510">(R478*$E478*$F478*$G478*$L478)</f>
        <v>0</v>
      </c>
      <c r="T478" s="84"/>
      <c r="U478" s="84">
        <f t="shared" ref="U478:U480" si="1511">(T478*$E478*$F478*$G478*$L478)</f>
        <v>0</v>
      </c>
      <c r="V478" s="84"/>
      <c r="W478" s="84">
        <f t="shared" ref="W478:W480" si="1512">(V478*$E478*$F478*$G478*$L478)</f>
        <v>0</v>
      </c>
      <c r="X478" s="84"/>
      <c r="Y478" s="84">
        <f t="shared" ref="Y478:Y480" si="1513">(X478*$E478*$F478*$G478*$L478)</f>
        <v>0</v>
      </c>
      <c r="Z478" s="84"/>
      <c r="AA478" s="84"/>
      <c r="AB478" s="84"/>
      <c r="AC478" s="84">
        <f t="shared" ref="AC478:AC480" si="1514">(AB478*$E478*$F478*$G478*$L478)</f>
        <v>0</v>
      </c>
      <c r="AD478" s="84"/>
      <c r="AE478" s="84"/>
      <c r="AF478" s="84"/>
      <c r="AG478" s="84">
        <f t="shared" ref="AG478:AG480" si="1515">(AF478*$E478*$F478*$G478*$L478)</f>
        <v>0</v>
      </c>
      <c r="AH478" s="84"/>
      <c r="AI478" s="84"/>
      <c r="AJ478" s="86"/>
      <c r="AK478" s="84">
        <f t="shared" ref="AK478:AK480" si="1516">(AJ478*$E478*$F478*$G478*$L478)</f>
        <v>0</v>
      </c>
      <c r="AL478" s="84"/>
      <c r="AM478" s="84">
        <f t="shared" ref="AM478:AM480" si="1517">(AL478*$E478*$F478*$G478*$L478)</f>
        <v>0</v>
      </c>
      <c r="AN478" s="84"/>
      <c r="AO478" s="84">
        <f t="shared" ref="AO478:AO480" si="1518">(AN478*$E478*$F478*$G478*$L478)</f>
        <v>0</v>
      </c>
      <c r="AP478" s="84"/>
      <c r="AQ478" s="85">
        <f t="shared" ref="AQ478:AQ480" si="1519">(AP478*$E478*$F478*$G478*$M478)</f>
        <v>0</v>
      </c>
      <c r="AR478" s="90"/>
      <c r="AS478" s="84">
        <f t="shared" ref="AS478:AS480" si="1520">(AR478*$E478*$F478*$G478*$M478)</f>
        <v>0</v>
      </c>
      <c r="AT478" s="84"/>
      <c r="AU478" s="89">
        <f t="shared" ref="AU478:AU480" si="1521">(AT478*$E478*$F478*$G478*$M478)</f>
        <v>0</v>
      </c>
      <c r="AV478" s="84"/>
      <c r="AW478" s="84"/>
      <c r="AX478" s="84"/>
      <c r="AY478" s="84">
        <f t="shared" ref="AY478:AY480" si="1522">(AX478*$E478*$F478*$G478*$L478*AY$11)</f>
        <v>0</v>
      </c>
      <c r="AZ478" s="84"/>
      <c r="BA478" s="84">
        <f>(AZ478*$E478*$F478*$G478*$L478*BA$11)</f>
        <v>0</v>
      </c>
      <c r="BB478" s="84"/>
      <c r="BC478" s="84">
        <f t="shared" ref="BC478:BC480" si="1523">(BB478*$E478*$F478*$G478*$L478)</f>
        <v>0</v>
      </c>
      <c r="BD478" s="84"/>
      <c r="BE478" s="84">
        <f t="shared" ref="BE478:BE480" si="1524">(BD478*$E478*$F478*$G478*$L478)</f>
        <v>0</v>
      </c>
      <c r="BF478" s="84"/>
      <c r="BG478" s="84"/>
      <c r="BH478" s="84"/>
      <c r="BI478" s="84">
        <f t="shared" ref="BI478:BI480" si="1525">(BH478*$E478*$F478*$G478*$L478)</f>
        <v>0</v>
      </c>
      <c r="BJ478" s="84"/>
      <c r="BK478" s="84">
        <f t="shared" ref="BK478:BK480" si="1526">(BJ478*$E478*$F478*$G478*$M478)</f>
        <v>0</v>
      </c>
      <c r="BL478" s="84"/>
      <c r="BM478" s="84">
        <f t="shared" ref="BM478:BM480" si="1527">(BL478*$E478*$F478*$G478*$M478)</f>
        <v>0</v>
      </c>
      <c r="BN478" s="84"/>
      <c r="BO478" s="84">
        <f t="shared" ref="BO478:BO480" si="1528">(BN478*$E478*$F478*$G478*$M478)</f>
        <v>0</v>
      </c>
      <c r="BP478" s="84"/>
      <c r="BQ478" s="84">
        <f t="shared" ref="BQ478:BQ480" si="1529">(BP478*$E478*$F478*$G478*$M478)</f>
        <v>0</v>
      </c>
      <c r="BR478" s="84"/>
      <c r="BS478" s="84">
        <f t="shared" ref="BS478:BS480" si="1530">(BR478*$E478*$F478*$G478*$M478)</f>
        <v>0</v>
      </c>
      <c r="BT478" s="84"/>
      <c r="BU478" s="84">
        <f t="shared" ref="BU478:BU480" si="1531">(BT478*$E478*$F478*$G478*$M478)</f>
        <v>0</v>
      </c>
      <c r="BV478" s="84"/>
      <c r="BW478" s="89">
        <f t="shared" ref="BW478:BW480" si="1532">(BV478*$E478*$F478*$G478*$M478)</f>
        <v>0</v>
      </c>
      <c r="BX478" s="84"/>
      <c r="BY478" s="84">
        <f t="shared" ref="BY478:BY480" si="1533">(BX478*$E478*$F478*$G478*$L478)</f>
        <v>0</v>
      </c>
      <c r="BZ478" s="84"/>
      <c r="CA478" s="85">
        <f t="shared" ref="CA478:CA480" si="1534">(BZ478*$E478*$F478*$G478*$L478)</f>
        <v>0</v>
      </c>
      <c r="CB478" s="84"/>
      <c r="CC478" s="84">
        <f t="shared" ref="CC478:CC480" si="1535">(CB478*$E478*$F478*$G478*$L478)</f>
        <v>0</v>
      </c>
      <c r="CD478" s="84"/>
      <c r="CE478" s="84">
        <f t="shared" ref="CE478:CE480" si="1536">(CD478*$E478*$F478*$G478*$M478)</f>
        <v>0</v>
      </c>
      <c r="CF478" s="84"/>
      <c r="CG478" s="84"/>
      <c r="CH478" s="84"/>
      <c r="CI478" s="84">
        <f t="shared" ref="CI478:CI480" si="1537">(CH478*$E478*$F478*$G478*$L478)</f>
        <v>0</v>
      </c>
      <c r="CJ478" s="84"/>
      <c r="CK478" s="84">
        <f t="shared" ref="CK478:CK480" si="1538">(CJ478*$E478*$F478*$G478*$L478)</f>
        <v>0</v>
      </c>
      <c r="CL478" s="84"/>
      <c r="CM478" s="84">
        <f t="shared" ref="CM478:CM480" si="1539">(CL478*$E478*$F478*$G478*$L478)</f>
        <v>0</v>
      </c>
      <c r="CN478" s="84"/>
      <c r="CO478" s="84">
        <f t="shared" ref="CO478:CO480" si="1540">(CN478*$E478*$F478*$G478*$L478)</f>
        <v>0</v>
      </c>
      <c r="CP478" s="84"/>
      <c r="CQ478" s="84">
        <f t="shared" ref="CQ478:CQ480" si="1541">(CP478*$E478*$F478*$G478*$L478)</f>
        <v>0</v>
      </c>
      <c r="CR478" s="84"/>
      <c r="CS478" s="84">
        <f t="shared" ref="CS478:CS480" si="1542">(CR478*$E478*$F478*$G478*$M478)</f>
        <v>0</v>
      </c>
      <c r="CT478" s="84"/>
      <c r="CU478" s="84">
        <f t="shared" ref="CU478:CU480" si="1543">(CT478*$E478*$F478*$G478*$M478)</f>
        <v>0</v>
      </c>
      <c r="CV478" s="84"/>
      <c r="CW478" s="84">
        <f t="shared" ref="CW478:CW480" si="1544">(CV478*$E478*$F478*$G478*$M478)</f>
        <v>0</v>
      </c>
      <c r="CX478" s="90"/>
      <c r="CY478" s="84">
        <f t="shared" ref="CY478:CY480" si="1545">(CX478*$E478*$F478*$G478*$M478)</f>
        <v>0</v>
      </c>
      <c r="CZ478" s="84"/>
      <c r="DA478" s="89">
        <f t="shared" ref="DA478:DA480" si="1546">(CZ478*$E478*$F478*$G478*$M478)</f>
        <v>0</v>
      </c>
      <c r="DB478" s="84"/>
      <c r="DC478" s="84"/>
      <c r="DD478" s="91"/>
      <c r="DE478" s="84">
        <f t="shared" ref="DE478:DE480" si="1547">(DD478*$E478*$F478*$G478*$M478)</f>
        <v>0</v>
      </c>
      <c r="DF478" s="84"/>
      <c r="DG478" s="84">
        <f t="shared" ref="DG478:DG480" si="1548">(DF478*$E478*$F478*$G478*$M478)</f>
        <v>0</v>
      </c>
      <c r="DH478" s="84"/>
      <c r="DI478" s="84">
        <f t="shared" ref="DI478:DI480" si="1549">(DH478*$E478*$F478*$G478*$N478)</f>
        <v>0</v>
      </c>
      <c r="DJ478" s="84"/>
      <c r="DK478" s="89">
        <f t="shared" ref="DK478:DK480" si="1550">(DJ478*$E478*$F478*$G478*$O478)</f>
        <v>0</v>
      </c>
      <c r="DL478" s="89"/>
      <c r="DM478" s="89"/>
      <c r="DN478" s="85">
        <f t="shared" si="1461"/>
        <v>1</v>
      </c>
      <c r="DO478" s="85">
        <f t="shared" si="1462"/>
        <v>265039.614</v>
      </c>
    </row>
    <row r="479" spans="1:119" ht="45" customHeight="1" x14ac:dyDescent="0.25">
      <c r="A479" s="73"/>
      <c r="B479" s="78">
        <v>429</v>
      </c>
      <c r="C479" s="188" t="s">
        <v>1022</v>
      </c>
      <c r="D479" s="109" t="s">
        <v>1023</v>
      </c>
      <c r="E479" s="74">
        <v>25969</v>
      </c>
      <c r="F479" s="81">
        <v>6.54</v>
      </c>
      <c r="G479" s="76">
        <v>1</v>
      </c>
      <c r="H479" s="77"/>
      <c r="I479" s="77"/>
      <c r="J479" s="77"/>
      <c r="K479" s="51"/>
      <c r="L479" s="82">
        <v>1.4</v>
      </c>
      <c r="M479" s="82">
        <v>1.68</v>
      </c>
      <c r="N479" s="82">
        <v>2.23</v>
      </c>
      <c r="O479" s="83">
        <v>2.57</v>
      </c>
      <c r="P479" s="84">
        <v>1</v>
      </c>
      <c r="Q479" s="84">
        <f t="shared" si="1509"/>
        <v>237772.16399999999</v>
      </c>
      <c r="R479" s="84"/>
      <c r="S479" s="89">
        <f t="shared" si="1510"/>
        <v>0</v>
      </c>
      <c r="T479" s="84"/>
      <c r="U479" s="84">
        <f t="shared" si="1511"/>
        <v>0</v>
      </c>
      <c r="V479" s="84"/>
      <c r="W479" s="84">
        <f t="shared" si="1512"/>
        <v>0</v>
      </c>
      <c r="X479" s="84"/>
      <c r="Y479" s="84">
        <f t="shared" si="1513"/>
        <v>0</v>
      </c>
      <c r="Z479" s="84"/>
      <c r="AA479" s="84"/>
      <c r="AB479" s="84"/>
      <c r="AC479" s="84">
        <f t="shared" si="1514"/>
        <v>0</v>
      </c>
      <c r="AD479" s="84"/>
      <c r="AE479" s="84"/>
      <c r="AF479" s="84"/>
      <c r="AG479" s="84">
        <f t="shared" si="1515"/>
        <v>0</v>
      </c>
      <c r="AH479" s="84"/>
      <c r="AI479" s="84"/>
      <c r="AJ479" s="86"/>
      <c r="AK479" s="84">
        <f t="shared" si="1516"/>
        <v>0</v>
      </c>
      <c r="AL479" s="84"/>
      <c r="AM479" s="84">
        <f t="shared" si="1517"/>
        <v>0</v>
      </c>
      <c r="AN479" s="84"/>
      <c r="AO479" s="84">
        <f t="shared" si="1518"/>
        <v>0</v>
      </c>
      <c r="AP479" s="84"/>
      <c r="AQ479" s="85">
        <f t="shared" si="1519"/>
        <v>0</v>
      </c>
      <c r="AR479" s="90"/>
      <c r="AS479" s="84">
        <f t="shared" si="1520"/>
        <v>0</v>
      </c>
      <c r="AT479" s="84"/>
      <c r="AU479" s="89">
        <f t="shared" si="1521"/>
        <v>0</v>
      </c>
      <c r="AV479" s="84"/>
      <c r="AW479" s="84"/>
      <c r="AX479" s="84"/>
      <c r="AY479" s="84">
        <f t="shared" si="1522"/>
        <v>0</v>
      </c>
      <c r="AZ479" s="84"/>
      <c r="BA479" s="84">
        <f>(AZ479*$E479*$F479*$G479*$L479*BA$11)</f>
        <v>0</v>
      </c>
      <c r="BB479" s="84"/>
      <c r="BC479" s="84">
        <f t="shared" si="1523"/>
        <v>0</v>
      </c>
      <c r="BD479" s="84"/>
      <c r="BE479" s="84">
        <f t="shared" si="1524"/>
        <v>0</v>
      </c>
      <c r="BF479" s="84"/>
      <c r="BG479" s="84"/>
      <c r="BH479" s="84"/>
      <c r="BI479" s="84">
        <f t="shared" si="1525"/>
        <v>0</v>
      </c>
      <c r="BJ479" s="84"/>
      <c r="BK479" s="84">
        <f t="shared" si="1526"/>
        <v>0</v>
      </c>
      <c r="BL479" s="84"/>
      <c r="BM479" s="84">
        <f t="shared" si="1527"/>
        <v>0</v>
      </c>
      <c r="BN479" s="84"/>
      <c r="BO479" s="84">
        <f t="shared" si="1528"/>
        <v>0</v>
      </c>
      <c r="BP479" s="84"/>
      <c r="BQ479" s="84">
        <f t="shared" si="1529"/>
        <v>0</v>
      </c>
      <c r="BR479" s="84"/>
      <c r="BS479" s="84">
        <f t="shared" si="1530"/>
        <v>0</v>
      </c>
      <c r="BT479" s="84"/>
      <c r="BU479" s="84">
        <f t="shared" si="1531"/>
        <v>0</v>
      </c>
      <c r="BV479" s="84"/>
      <c r="BW479" s="89">
        <f t="shared" si="1532"/>
        <v>0</v>
      </c>
      <c r="BX479" s="84"/>
      <c r="BY479" s="84">
        <f t="shared" si="1533"/>
        <v>0</v>
      </c>
      <c r="BZ479" s="84"/>
      <c r="CA479" s="85">
        <f t="shared" si="1534"/>
        <v>0</v>
      </c>
      <c r="CB479" s="84"/>
      <c r="CC479" s="84">
        <f t="shared" si="1535"/>
        <v>0</v>
      </c>
      <c r="CD479" s="84"/>
      <c r="CE479" s="84">
        <f t="shared" si="1536"/>
        <v>0</v>
      </c>
      <c r="CF479" s="84"/>
      <c r="CG479" s="84"/>
      <c r="CH479" s="84"/>
      <c r="CI479" s="84">
        <f t="shared" si="1537"/>
        <v>0</v>
      </c>
      <c r="CJ479" s="84"/>
      <c r="CK479" s="84">
        <f t="shared" si="1538"/>
        <v>0</v>
      </c>
      <c r="CL479" s="84"/>
      <c r="CM479" s="84">
        <f t="shared" si="1539"/>
        <v>0</v>
      </c>
      <c r="CN479" s="84"/>
      <c r="CO479" s="84">
        <f t="shared" si="1540"/>
        <v>0</v>
      </c>
      <c r="CP479" s="84"/>
      <c r="CQ479" s="84">
        <f t="shared" si="1541"/>
        <v>0</v>
      </c>
      <c r="CR479" s="84"/>
      <c r="CS479" s="84">
        <f t="shared" si="1542"/>
        <v>0</v>
      </c>
      <c r="CT479" s="84"/>
      <c r="CU479" s="84">
        <f t="shared" si="1543"/>
        <v>0</v>
      </c>
      <c r="CV479" s="84"/>
      <c r="CW479" s="84">
        <f t="shared" si="1544"/>
        <v>0</v>
      </c>
      <c r="CX479" s="90"/>
      <c r="CY479" s="84">
        <f t="shared" si="1545"/>
        <v>0</v>
      </c>
      <c r="CZ479" s="84"/>
      <c r="DA479" s="89">
        <f t="shared" si="1546"/>
        <v>0</v>
      </c>
      <c r="DB479" s="84"/>
      <c r="DC479" s="84"/>
      <c r="DD479" s="91"/>
      <c r="DE479" s="84">
        <f t="shared" si="1547"/>
        <v>0</v>
      </c>
      <c r="DF479" s="84"/>
      <c r="DG479" s="84">
        <f t="shared" si="1548"/>
        <v>0</v>
      </c>
      <c r="DH479" s="84"/>
      <c r="DI479" s="84">
        <f t="shared" si="1549"/>
        <v>0</v>
      </c>
      <c r="DJ479" s="84"/>
      <c r="DK479" s="89">
        <f t="shared" si="1550"/>
        <v>0</v>
      </c>
      <c r="DL479" s="89"/>
      <c r="DM479" s="89"/>
      <c r="DN479" s="85">
        <f t="shared" si="1461"/>
        <v>1</v>
      </c>
      <c r="DO479" s="85">
        <f t="shared" si="1462"/>
        <v>237772.16399999999</v>
      </c>
    </row>
    <row r="480" spans="1:119" ht="45" customHeight="1" x14ac:dyDescent="0.25">
      <c r="A480" s="73"/>
      <c r="B480" s="78">
        <v>430</v>
      </c>
      <c r="C480" s="188" t="s">
        <v>1024</v>
      </c>
      <c r="D480" s="109" t="s">
        <v>1025</v>
      </c>
      <c r="E480" s="74">
        <v>25969</v>
      </c>
      <c r="F480" s="81">
        <v>3.86</v>
      </c>
      <c r="G480" s="76">
        <v>1</v>
      </c>
      <c r="H480" s="77"/>
      <c r="I480" s="77"/>
      <c r="J480" s="77"/>
      <c r="K480" s="51"/>
      <c r="L480" s="82">
        <v>1.4</v>
      </c>
      <c r="M480" s="82">
        <v>1.68</v>
      </c>
      <c r="N480" s="82">
        <v>2.23</v>
      </c>
      <c r="O480" s="83">
        <v>2.57</v>
      </c>
      <c r="P480" s="84">
        <v>1</v>
      </c>
      <c r="Q480" s="84">
        <f t="shared" si="1509"/>
        <v>140336.476</v>
      </c>
      <c r="R480" s="84"/>
      <c r="S480" s="89">
        <f t="shared" si="1510"/>
        <v>0</v>
      </c>
      <c r="T480" s="84"/>
      <c r="U480" s="84">
        <f t="shared" si="1511"/>
        <v>0</v>
      </c>
      <c r="V480" s="84"/>
      <c r="W480" s="84">
        <f t="shared" si="1512"/>
        <v>0</v>
      </c>
      <c r="X480" s="84"/>
      <c r="Y480" s="84">
        <f t="shared" si="1513"/>
        <v>0</v>
      </c>
      <c r="Z480" s="84"/>
      <c r="AA480" s="84"/>
      <c r="AB480" s="84"/>
      <c r="AC480" s="84">
        <f t="shared" si="1514"/>
        <v>0</v>
      </c>
      <c r="AD480" s="84"/>
      <c r="AE480" s="84"/>
      <c r="AF480" s="84"/>
      <c r="AG480" s="84">
        <f t="shared" si="1515"/>
        <v>0</v>
      </c>
      <c r="AH480" s="84"/>
      <c r="AI480" s="84"/>
      <c r="AJ480" s="86"/>
      <c r="AK480" s="84">
        <f t="shared" si="1516"/>
        <v>0</v>
      </c>
      <c r="AL480" s="84"/>
      <c r="AM480" s="84">
        <f t="shared" si="1517"/>
        <v>0</v>
      </c>
      <c r="AN480" s="84"/>
      <c r="AO480" s="84">
        <f t="shared" si="1518"/>
        <v>0</v>
      </c>
      <c r="AP480" s="84"/>
      <c r="AQ480" s="85">
        <f t="shared" si="1519"/>
        <v>0</v>
      </c>
      <c r="AR480" s="90"/>
      <c r="AS480" s="84">
        <f t="shared" si="1520"/>
        <v>0</v>
      </c>
      <c r="AT480" s="84"/>
      <c r="AU480" s="89">
        <f t="shared" si="1521"/>
        <v>0</v>
      </c>
      <c r="AV480" s="84"/>
      <c r="AW480" s="84"/>
      <c r="AX480" s="84"/>
      <c r="AY480" s="84">
        <f t="shared" si="1522"/>
        <v>0</v>
      </c>
      <c r="AZ480" s="84"/>
      <c r="BA480" s="84">
        <f>(AZ480*$E480*$F480*$G480*$L480*BA$11)</f>
        <v>0</v>
      </c>
      <c r="BB480" s="84"/>
      <c r="BC480" s="84">
        <f t="shared" si="1523"/>
        <v>0</v>
      </c>
      <c r="BD480" s="84"/>
      <c r="BE480" s="84">
        <f t="shared" si="1524"/>
        <v>0</v>
      </c>
      <c r="BF480" s="84"/>
      <c r="BG480" s="84"/>
      <c r="BH480" s="84"/>
      <c r="BI480" s="84">
        <f t="shared" si="1525"/>
        <v>0</v>
      </c>
      <c r="BJ480" s="84"/>
      <c r="BK480" s="84">
        <f t="shared" si="1526"/>
        <v>0</v>
      </c>
      <c r="BL480" s="84"/>
      <c r="BM480" s="84">
        <f t="shared" si="1527"/>
        <v>0</v>
      </c>
      <c r="BN480" s="84"/>
      <c r="BO480" s="84">
        <f t="shared" si="1528"/>
        <v>0</v>
      </c>
      <c r="BP480" s="84"/>
      <c r="BQ480" s="84">
        <f t="shared" si="1529"/>
        <v>0</v>
      </c>
      <c r="BR480" s="84"/>
      <c r="BS480" s="84">
        <f t="shared" si="1530"/>
        <v>0</v>
      </c>
      <c r="BT480" s="84"/>
      <c r="BU480" s="84">
        <f t="shared" si="1531"/>
        <v>0</v>
      </c>
      <c r="BV480" s="84"/>
      <c r="BW480" s="89">
        <f t="shared" si="1532"/>
        <v>0</v>
      </c>
      <c r="BX480" s="84"/>
      <c r="BY480" s="84">
        <f t="shared" si="1533"/>
        <v>0</v>
      </c>
      <c r="BZ480" s="84"/>
      <c r="CA480" s="85">
        <f t="shared" si="1534"/>
        <v>0</v>
      </c>
      <c r="CB480" s="84"/>
      <c r="CC480" s="84">
        <f t="shared" si="1535"/>
        <v>0</v>
      </c>
      <c r="CD480" s="84"/>
      <c r="CE480" s="84">
        <f t="shared" si="1536"/>
        <v>0</v>
      </c>
      <c r="CF480" s="84"/>
      <c r="CG480" s="84"/>
      <c r="CH480" s="84"/>
      <c r="CI480" s="84">
        <f t="shared" si="1537"/>
        <v>0</v>
      </c>
      <c r="CJ480" s="84"/>
      <c r="CK480" s="84">
        <f t="shared" si="1538"/>
        <v>0</v>
      </c>
      <c r="CL480" s="84"/>
      <c r="CM480" s="84">
        <f t="shared" si="1539"/>
        <v>0</v>
      </c>
      <c r="CN480" s="84"/>
      <c r="CO480" s="84">
        <f t="shared" si="1540"/>
        <v>0</v>
      </c>
      <c r="CP480" s="84"/>
      <c r="CQ480" s="84">
        <f t="shared" si="1541"/>
        <v>0</v>
      </c>
      <c r="CR480" s="84"/>
      <c r="CS480" s="84">
        <f t="shared" si="1542"/>
        <v>0</v>
      </c>
      <c r="CT480" s="84"/>
      <c r="CU480" s="84">
        <f t="shared" si="1543"/>
        <v>0</v>
      </c>
      <c r="CV480" s="84"/>
      <c r="CW480" s="84">
        <f t="shared" si="1544"/>
        <v>0</v>
      </c>
      <c r="CX480" s="90"/>
      <c r="CY480" s="84">
        <f t="shared" si="1545"/>
        <v>0</v>
      </c>
      <c r="CZ480" s="84"/>
      <c r="DA480" s="89">
        <f t="shared" si="1546"/>
        <v>0</v>
      </c>
      <c r="DB480" s="84"/>
      <c r="DC480" s="84"/>
      <c r="DD480" s="91"/>
      <c r="DE480" s="84">
        <f t="shared" si="1547"/>
        <v>0</v>
      </c>
      <c r="DF480" s="84"/>
      <c r="DG480" s="84">
        <f t="shared" si="1548"/>
        <v>0</v>
      </c>
      <c r="DH480" s="84"/>
      <c r="DI480" s="84">
        <f t="shared" si="1549"/>
        <v>0</v>
      </c>
      <c r="DJ480" s="84"/>
      <c r="DK480" s="89">
        <f t="shared" si="1550"/>
        <v>0</v>
      </c>
      <c r="DL480" s="89"/>
      <c r="DM480" s="89"/>
      <c r="DN480" s="85">
        <f t="shared" si="1461"/>
        <v>1</v>
      </c>
      <c r="DO480" s="85">
        <f t="shared" si="1462"/>
        <v>140336.476</v>
      </c>
    </row>
    <row r="481" spans="1:119" s="167" customFormat="1" ht="21.75" customHeight="1" x14ac:dyDescent="0.3">
      <c r="A481" s="196">
        <v>38</v>
      </c>
      <c r="B481" s="226"/>
      <c r="C481" s="227"/>
      <c r="D481" s="228" t="s">
        <v>1026</v>
      </c>
      <c r="E481" s="200">
        <v>25969</v>
      </c>
      <c r="F481" s="229">
        <v>1.5</v>
      </c>
      <c r="G481" s="207">
        <v>1</v>
      </c>
      <c r="H481" s="166"/>
      <c r="I481" s="166"/>
      <c r="J481" s="166"/>
      <c r="K481" s="208"/>
      <c r="L481" s="230">
        <v>1.4</v>
      </c>
      <c r="M481" s="230">
        <v>1.68</v>
      </c>
      <c r="N481" s="230">
        <v>2.23</v>
      </c>
      <c r="O481" s="231">
        <v>2.57</v>
      </c>
      <c r="P481" s="206">
        <f t="shared" ref="P481:CA481" si="1551">SUM(P482)</f>
        <v>0</v>
      </c>
      <c r="Q481" s="206">
        <f t="shared" si="1551"/>
        <v>0</v>
      </c>
      <c r="R481" s="206">
        <f t="shared" si="1551"/>
        <v>0</v>
      </c>
      <c r="S481" s="206">
        <f t="shared" si="1551"/>
        <v>0</v>
      </c>
      <c r="T481" s="206">
        <f t="shared" si="1551"/>
        <v>0</v>
      </c>
      <c r="U481" s="206">
        <f t="shared" si="1551"/>
        <v>0</v>
      </c>
      <c r="V481" s="206">
        <f t="shared" si="1551"/>
        <v>0</v>
      </c>
      <c r="W481" s="206">
        <f t="shared" si="1551"/>
        <v>0</v>
      </c>
      <c r="X481" s="206">
        <f t="shared" si="1551"/>
        <v>0</v>
      </c>
      <c r="Y481" s="206">
        <f t="shared" si="1551"/>
        <v>0</v>
      </c>
      <c r="Z481" s="206">
        <f t="shared" si="1551"/>
        <v>0</v>
      </c>
      <c r="AA481" s="206">
        <f t="shared" si="1551"/>
        <v>0</v>
      </c>
      <c r="AB481" s="206">
        <f t="shared" si="1551"/>
        <v>0</v>
      </c>
      <c r="AC481" s="206">
        <f t="shared" si="1551"/>
        <v>0</v>
      </c>
      <c r="AD481" s="206">
        <f t="shared" si="1551"/>
        <v>0</v>
      </c>
      <c r="AE481" s="206">
        <f t="shared" si="1551"/>
        <v>0</v>
      </c>
      <c r="AF481" s="206">
        <f t="shared" si="1551"/>
        <v>0</v>
      </c>
      <c r="AG481" s="206">
        <f t="shared" si="1551"/>
        <v>0</v>
      </c>
      <c r="AH481" s="206">
        <f t="shared" si="1551"/>
        <v>0</v>
      </c>
      <c r="AI481" s="206">
        <f t="shared" si="1551"/>
        <v>0</v>
      </c>
      <c r="AJ481" s="206">
        <f t="shared" si="1551"/>
        <v>0</v>
      </c>
      <c r="AK481" s="206">
        <f t="shared" si="1551"/>
        <v>0</v>
      </c>
      <c r="AL481" s="206">
        <f t="shared" si="1551"/>
        <v>0</v>
      </c>
      <c r="AM481" s="206">
        <f t="shared" si="1551"/>
        <v>0</v>
      </c>
      <c r="AN481" s="206">
        <f t="shared" si="1551"/>
        <v>0</v>
      </c>
      <c r="AO481" s="206">
        <f t="shared" si="1551"/>
        <v>0</v>
      </c>
      <c r="AP481" s="206">
        <f t="shared" si="1551"/>
        <v>0</v>
      </c>
      <c r="AQ481" s="206">
        <f t="shared" si="1551"/>
        <v>0</v>
      </c>
      <c r="AR481" s="206">
        <f t="shared" si="1551"/>
        <v>0</v>
      </c>
      <c r="AS481" s="206">
        <f t="shared" si="1551"/>
        <v>0</v>
      </c>
      <c r="AT481" s="206">
        <f t="shared" si="1551"/>
        <v>110</v>
      </c>
      <c r="AU481" s="206">
        <f t="shared" si="1551"/>
        <v>7918467.4800000004</v>
      </c>
      <c r="AV481" s="206">
        <f t="shared" si="1551"/>
        <v>0</v>
      </c>
      <c r="AW481" s="206">
        <f t="shared" si="1551"/>
        <v>0</v>
      </c>
      <c r="AX481" s="206">
        <f t="shared" si="1551"/>
        <v>0</v>
      </c>
      <c r="AY481" s="206">
        <f t="shared" si="1551"/>
        <v>0</v>
      </c>
      <c r="AZ481" s="206">
        <f t="shared" si="1551"/>
        <v>0</v>
      </c>
      <c r="BA481" s="206">
        <f t="shared" si="1551"/>
        <v>0</v>
      </c>
      <c r="BB481" s="206">
        <f t="shared" si="1551"/>
        <v>0</v>
      </c>
      <c r="BC481" s="206">
        <f t="shared" si="1551"/>
        <v>0</v>
      </c>
      <c r="BD481" s="206">
        <f t="shared" si="1551"/>
        <v>0</v>
      </c>
      <c r="BE481" s="206">
        <f t="shared" si="1551"/>
        <v>0</v>
      </c>
      <c r="BF481" s="206">
        <f t="shared" si="1551"/>
        <v>0</v>
      </c>
      <c r="BG481" s="206">
        <f t="shared" si="1551"/>
        <v>0</v>
      </c>
      <c r="BH481" s="206">
        <f t="shared" si="1551"/>
        <v>0</v>
      </c>
      <c r="BI481" s="206">
        <f t="shared" si="1551"/>
        <v>0</v>
      </c>
      <c r="BJ481" s="206">
        <f t="shared" si="1551"/>
        <v>0</v>
      </c>
      <c r="BK481" s="206">
        <f t="shared" si="1551"/>
        <v>0</v>
      </c>
      <c r="BL481" s="206">
        <f t="shared" si="1551"/>
        <v>0</v>
      </c>
      <c r="BM481" s="206">
        <f t="shared" si="1551"/>
        <v>0</v>
      </c>
      <c r="BN481" s="206">
        <f t="shared" si="1551"/>
        <v>0</v>
      </c>
      <c r="BO481" s="206">
        <f t="shared" si="1551"/>
        <v>0</v>
      </c>
      <c r="BP481" s="206">
        <f t="shared" si="1551"/>
        <v>250</v>
      </c>
      <c r="BQ481" s="206">
        <f t="shared" si="1551"/>
        <v>16360470</v>
      </c>
      <c r="BR481" s="206">
        <f t="shared" si="1551"/>
        <v>0</v>
      </c>
      <c r="BS481" s="206">
        <f t="shared" si="1551"/>
        <v>0</v>
      </c>
      <c r="BT481" s="206">
        <f t="shared" si="1551"/>
        <v>0</v>
      </c>
      <c r="BU481" s="206">
        <f t="shared" si="1551"/>
        <v>0</v>
      </c>
      <c r="BV481" s="206">
        <f t="shared" si="1551"/>
        <v>0</v>
      </c>
      <c r="BW481" s="206">
        <f t="shared" si="1551"/>
        <v>0</v>
      </c>
      <c r="BX481" s="206">
        <f t="shared" si="1551"/>
        <v>0</v>
      </c>
      <c r="BY481" s="206">
        <f t="shared" si="1551"/>
        <v>0</v>
      </c>
      <c r="BZ481" s="206">
        <f t="shared" si="1551"/>
        <v>0</v>
      </c>
      <c r="CA481" s="206">
        <f t="shared" si="1551"/>
        <v>0</v>
      </c>
      <c r="CB481" s="206">
        <f t="shared" ref="CB481:DM481" si="1552">SUM(CB482)</f>
        <v>0</v>
      </c>
      <c r="CC481" s="206">
        <f t="shared" si="1552"/>
        <v>0</v>
      </c>
      <c r="CD481" s="206">
        <f t="shared" si="1552"/>
        <v>0</v>
      </c>
      <c r="CE481" s="206">
        <f t="shared" si="1552"/>
        <v>0</v>
      </c>
      <c r="CF481" s="206">
        <f t="shared" si="1552"/>
        <v>0</v>
      </c>
      <c r="CG481" s="206">
        <f t="shared" si="1552"/>
        <v>0</v>
      </c>
      <c r="CH481" s="206">
        <f t="shared" si="1552"/>
        <v>0</v>
      </c>
      <c r="CI481" s="206">
        <f t="shared" si="1552"/>
        <v>0</v>
      </c>
      <c r="CJ481" s="206">
        <f t="shared" si="1552"/>
        <v>170</v>
      </c>
      <c r="CK481" s="206">
        <f t="shared" si="1552"/>
        <v>7416746.4000000004</v>
      </c>
      <c r="CL481" s="206">
        <f t="shared" si="1552"/>
        <v>0</v>
      </c>
      <c r="CM481" s="206">
        <f t="shared" si="1552"/>
        <v>0</v>
      </c>
      <c r="CN481" s="206">
        <f t="shared" si="1552"/>
        <v>355</v>
      </c>
      <c r="CO481" s="206">
        <f t="shared" si="1552"/>
        <v>19359889.5</v>
      </c>
      <c r="CP481" s="206">
        <f t="shared" si="1552"/>
        <v>0</v>
      </c>
      <c r="CQ481" s="206">
        <f t="shared" si="1552"/>
        <v>0</v>
      </c>
      <c r="CR481" s="206">
        <f t="shared" si="1552"/>
        <v>243</v>
      </c>
      <c r="CS481" s="206">
        <f t="shared" si="1552"/>
        <v>15902376.84</v>
      </c>
      <c r="CT481" s="206">
        <f t="shared" si="1552"/>
        <v>0</v>
      </c>
      <c r="CU481" s="206">
        <f t="shared" si="1552"/>
        <v>0</v>
      </c>
      <c r="CV481" s="206">
        <f t="shared" si="1552"/>
        <v>0</v>
      </c>
      <c r="CW481" s="206">
        <f t="shared" si="1552"/>
        <v>0</v>
      </c>
      <c r="CX481" s="206">
        <f t="shared" si="1552"/>
        <v>0</v>
      </c>
      <c r="CY481" s="206">
        <f t="shared" si="1552"/>
        <v>0</v>
      </c>
      <c r="CZ481" s="206">
        <f t="shared" si="1552"/>
        <v>0</v>
      </c>
      <c r="DA481" s="206">
        <f t="shared" si="1552"/>
        <v>0</v>
      </c>
      <c r="DB481" s="206">
        <f t="shared" si="1552"/>
        <v>0</v>
      </c>
      <c r="DC481" s="206">
        <f t="shared" si="1552"/>
        <v>0</v>
      </c>
      <c r="DD481" s="206">
        <f t="shared" si="1552"/>
        <v>0</v>
      </c>
      <c r="DE481" s="206">
        <f t="shared" si="1552"/>
        <v>0</v>
      </c>
      <c r="DF481" s="206">
        <f t="shared" si="1552"/>
        <v>0</v>
      </c>
      <c r="DG481" s="206">
        <f t="shared" si="1552"/>
        <v>0</v>
      </c>
      <c r="DH481" s="206">
        <f t="shared" si="1552"/>
        <v>130</v>
      </c>
      <c r="DI481" s="206">
        <f t="shared" si="1552"/>
        <v>11292619.65</v>
      </c>
      <c r="DJ481" s="206">
        <f t="shared" si="1552"/>
        <v>30</v>
      </c>
      <c r="DK481" s="206">
        <f t="shared" si="1552"/>
        <v>3003314.8499999996</v>
      </c>
      <c r="DL481" s="206">
        <f t="shared" si="1552"/>
        <v>0</v>
      </c>
      <c r="DM481" s="206">
        <f t="shared" si="1552"/>
        <v>0</v>
      </c>
      <c r="DN481" s="206">
        <f>SUM(DN482)</f>
        <v>1288</v>
      </c>
      <c r="DO481" s="206">
        <f t="shared" ref="DO481" si="1553">SUM(DO482)</f>
        <v>81253884.719999999</v>
      </c>
    </row>
    <row r="482" spans="1:119" ht="30" customHeight="1" x14ac:dyDescent="0.25">
      <c r="A482" s="73"/>
      <c r="B482" s="168">
        <v>431</v>
      </c>
      <c r="C482" s="79" t="s">
        <v>1027</v>
      </c>
      <c r="D482" s="143" t="s">
        <v>1028</v>
      </c>
      <c r="E482" s="74">
        <v>25969</v>
      </c>
      <c r="F482" s="145">
        <v>1.5</v>
      </c>
      <c r="G482" s="145">
        <v>1</v>
      </c>
      <c r="H482" s="166"/>
      <c r="I482" s="166"/>
      <c r="J482" s="166"/>
      <c r="K482" s="51"/>
      <c r="L482" s="169">
        <v>1.4</v>
      </c>
      <c r="M482" s="169">
        <v>1.68</v>
      </c>
      <c r="N482" s="169">
        <v>2.23</v>
      </c>
      <c r="O482" s="170">
        <v>2.57</v>
      </c>
      <c r="P482" s="84"/>
      <c r="Q482" s="84">
        <f>(P482*$E482*$F482*$G482*$L482*$Q$11)</f>
        <v>0</v>
      </c>
      <c r="R482" s="84"/>
      <c r="S482" s="84">
        <f>(R482*$E482*$F482*$G482*$L482*$S$11)</f>
        <v>0</v>
      </c>
      <c r="T482" s="117"/>
      <c r="U482" s="84">
        <f>(T482*$E482*$F482*$G482*$L482*$U$11)</f>
        <v>0</v>
      </c>
      <c r="V482" s="171"/>
      <c r="W482" s="85">
        <f>(V482*$E482*$F482*$G482*$L482*$W$11)</f>
        <v>0</v>
      </c>
      <c r="X482" s="171"/>
      <c r="Y482" s="84">
        <f>(X482*$E482*$F482*$G482*$L482*$Y$11)</f>
        <v>0</v>
      </c>
      <c r="Z482" s="117"/>
      <c r="AA482" s="117"/>
      <c r="AB482" s="171"/>
      <c r="AC482" s="84">
        <f>(AB482*$E482*$F482*$G482*$L482*$AC$11)</f>
        <v>0</v>
      </c>
      <c r="AD482" s="171"/>
      <c r="AE482" s="84"/>
      <c r="AF482" s="117"/>
      <c r="AG482" s="84">
        <f>(AF482*$E482*$F482*$G482*$L482*$AG$11)</f>
        <v>0</v>
      </c>
      <c r="AH482" s="171"/>
      <c r="AI482" s="84"/>
      <c r="AJ482" s="118"/>
      <c r="AK482" s="84">
        <f>(AJ482*$E482*$F482*$G482*$L482*$AK$11)</f>
        <v>0</v>
      </c>
      <c r="AL482" s="171"/>
      <c r="AM482" s="85">
        <f>(AL482*$E482*$F482*$G482*$L482*$AM$11)</f>
        <v>0</v>
      </c>
      <c r="AN482" s="117"/>
      <c r="AO482" s="84">
        <f>(AN482*$E482*$F482*$G482*$L482*$AO$11)</f>
        <v>0</v>
      </c>
      <c r="AP482" s="117"/>
      <c r="AQ482" s="84">
        <f>(AP482*$E482*$F482*$G482*$M482*$AQ$11)</f>
        <v>0</v>
      </c>
      <c r="AR482" s="172"/>
      <c r="AS482" s="84">
        <f>(AR482*$E482*$F482*$G482*$M482*$AS$11)</f>
        <v>0</v>
      </c>
      <c r="AT482" s="173">
        <v>110</v>
      </c>
      <c r="AU482" s="89">
        <f>(AT482*$E482*$F482*$G482*$M482*$AU$11)</f>
        <v>7918467.4800000004</v>
      </c>
      <c r="AV482" s="171"/>
      <c r="AW482" s="84">
        <f>(AV482*$E482*$F482*$G482*$L482*$AW$11)</f>
        <v>0</v>
      </c>
      <c r="AX482" s="171"/>
      <c r="AY482" s="84">
        <f>(AX482*$E482*$F482*$G482*$L482*$AY$11)</f>
        <v>0</v>
      </c>
      <c r="AZ482" s="171"/>
      <c r="BA482" s="84">
        <f>(AZ482*$E482*$F482*$G482*$L482*$BA$11)</f>
        <v>0</v>
      </c>
      <c r="BB482" s="171"/>
      <c r="BC482" s="84">
        <f>(BB482*$E482*$F482*$G482*$L482*$BC$11)</f>
        <v>0</v>
      </c>
      <c r="BD482" s="171"/>
      <c r="BE482" s="85">
        <f>(BD482*$E482*$F482*$G482*$L482*$BE$11)</f>
        <v>0</v>
      </c>
      <c r="BF482" s="171"/>
      <c r="BG482" s="85">
        <f>(BF482*$E482*$F482*$G482*$L482*$BG$11)</f>
        <v>0</v>
      </c>
      <c r="BH482" s="171"/>
      <c r="BI482" s="84">
        <f>(BH482*$E482*$F482*$G482*$L482*$BI$11)</f>
        <v>0</v>
      </c>
      <c r="BJ482" s="117"/>
      <c r="BK482" s="84">
        <f>(BJ482*$E482*$F482*$G482*$M482*$BK$11)</f>
        <v>0</v>
      </c>
      <c r="BL482" s="171"/>
      <c r="BM482" s="84">
        <f>(BL482*$E482*$F482*$G482*$M482*$BM$11)</f>
        <v>0</v>
      </c>
      <c r="BN482" s="171"/>
      <c r="BO482" s="85">
        <f>(BN482*$E482*$F482*$G482*$M482*$BO$11)</f>
        <v>0</v>
      </c>
      <c r="BP482" s="171">
        <v>250</v>
      </c>
      <c r="BQ482" s="84">
        <f>(BP482*$E482*$F482*$G482*$M482*$BQ$11)</f>
        <v>16360470</v>
      </c>
      <c r="BR482" s="171"/>
      <c r="BS482" s="84">
        <f>(BR482*$E482*$F482*$G482*$M482*$BS$11)</f>
        <v>0</v>
      </c>
      <c r="BT482" s="171"/>
      <c r="BU482" s="85">
        <f>(BT482*$E482*$F482*$G482*$M482*$BU$11)</f>
        <v>0</v>
      </c>
      <c r="BV482" s="171"/>
      <c r="BW482" s="89">
        <f>(BV482*$E482*$F482*$G482*$M482*$BW$11)</f>
        <v>0</v>
      </c>
      <c r="BX482" s="173"/>
      <c r="BY482" s="84">
        <f>(BX482*$E482*$F482*$G482*$L482*$BY$11)</f>
        <v>0</v>
      </c>
      <c r="BZ482" s="171"/>
      <c r="CA482" s="84">
        <f>(BZ482*$E482*$F482*$G482*$L482*$CA$11)</f>
        <v>0</v>
      </c>
      <c r="CB482" s="171"/>
      <c r="CC482" s="84">
        <f>(CB482*$E482*$F482*$G482*$L482*$CC$11)</f>
        <v>0</v>
      </c>
      <c r="CD482" s="171"/>
      <c r="CE482" s="84">
        <f>(CD482*$E482*$F482*$G482*$M482*$CE$11)</f>
        <v>0</v>
      </c>
      <c r="CF482" s="171"/>
      <c r="CG482" s="84"/>
      <c r="CH482" s="171"/>
      <c r="CI482" s="85">
        <f>(CH482*$E482*$F482*$G482*$L482*$CI$11)</f>
        <v>0</v>
      </c>
      <c r="CJ482" s="171">
        <v>170</v>
      </c>
      <c r="CK482" s="85">
        <f>(CJ482*$E482*$F482*$G482*$L482*$CK$11)</f>
        <v>7416746.4000000004</v>
      </c>
      <c r="CL482" s="171"/>
      <c r="CM482" s="84">
        <f>(CL482*$E482*$F482*$G482*$L482*$CM$11)</f>
        <v>0</v>
      </c>
      <c r="CN482" s="171">
        <v>355</v>
      </c>
      <c r="CO482" s="84">
        <f>(CN482*$E482*$F482*$G482*$L482*$CO$11)</f>
        <v>19359889.5</v>
      </c>
      <c r="CP482" s="171"/>
      <c r="CQ482" s="84">
        <f>(CP482*$E482*$F482*$G482*$L482*$CQ$11)</f>
        <v>0</v>
      </c>
      <c r="CR482" s="171">
        <v>243</v>
      </c>
      <c r="CS482" s="84">
        <f>(CR482*$E482*$F482*$G482*$M482*$CS$11)</f>
        <v>15902376.84</v>
      </c>
      <c r="CT482" s="171"/>
      <c r="CU482" s="84">
        <f>(CT482*$E482*$F482*$G482*$M482*$CU$11)</f>
        <v>0</v>
      </c>
      <c r="CV482" s="171"/>
      <c r="CW482" s="84">
        <f>(CV482*$E482*$F482*$G482*$M482*$CW$11)</f>
        <v>0</v>
      </c>
      <c r="CX482" s="172"/>
      <c r="CY482" s="84">
        <f>(CX482*$E482*$F482*$G482*$M482*$CY$11)</f>
        <v>0</v>
      </c>
      <c r="CZ482" s="171"/>
      <c r="DA482" s="89"/>
      <c r="DB482" s="173"/>
      <c r="DC482" s="84">
        <f>(DB482*$E482*$F482*$G482*$M482*$DC$11)</f>
        <v>0</v>
      </c>
      <c r="DD482" s="174"/>
      <c r="DE482" s="84">
        <f>(DD482*$E482*$F482*$G482*$M482*$DE$11)</f>
        <v>0</v>
      </c>
      <c r="DF482" s="171"/>
      <c r="DG482" s="84">
        <f>(DF482*$E482*$F482*$G482*$M482*$DG$11)</f>
        <v>0</v>
      </c>
      <c r="DH482" s="171">
        <v>130</v>
      </c>
      <c r="DI482" s="84">
        <f>(DH482*$E482*$F482*$G482*$N482*$DI$11)</f>
        <v>11292619.65</v>
      </c>
      <c r="DJ482" s="171">
        <v>30</v>
      </c>
      <c r="DK482" s="92">
        <f>(DJ482*$E482*$F482*$G482*$O482*$DK$11)</f>
        <v>3003314.8499999996</v>
      </c>
      <c r="DL482" s="89"/>
      <c r="DM482" s="89"/>
      <c r="DN482" s="85">
        <f>SUM(P482,R482,T482,V482,X482,Z482,AB482,AD482,AF482,AH482,AJ482,AL482,AR482,AV482,AX482,CB482,AN482,BB482,BD482,BF482,CP482,BH482,BJ482,AP482,BN482,AT482,CR482,BP482,CT482,BR482,BT482,BV482,CD482,BX482,BZ482,CF482,CH482,CJ482,CL482,CN482,CV482,CX482,BL482,AZ482,CZ482,DB482,DD482,DF482,DH482,DJ482,DL482)</f>
        <v>1288</v>
      </c>
      <c r="DO482" s="85">
        <f>SUM(Q482,S482,U482,W482,Y482,AA482,AC482,AE482,AG482,AI482,AK482,AM482,AS482,AW482,AY482,CC482,AO482,BC482,BE482,BG482,CQ482,BI482,BK482,AQ482,BO482,AU482,CS482,BQ482,CU482,BS482,BU482,BW482,CE482,BY482,CA482,CG482,CI482,CK482,CM482,CO482,CW482,CY482,BM482,BA482,DA482,DC482,DE482,DG482,DI482,DK482,DM482)</f>
        <v>81253884.719999999</v>
      </c>
    </row>
    <row r="483" spans="1:119" s="42" customFormat="1" ht="19.5" customHeight="1" x14ac:dyDescent="0.25">
      <c r="A483" s="232" t="s">
        <v>1029</v>
      </c>
      <c r="B483" s="233"/>
      <c r="C483" s="233"/>
      <c r="D483" s="234" t="s">
        <v>1030</v>
      </c>
      <c r="E483" s="222"/>
      <c r="F483" s="235"/>
      <c r="G483" s="235"/>
      <c r="H483" s="175"/>
      <c r="I483" s="175"/>
      <c r="J483" s="175"/>
      <c r="K483" s="208"/>
      <c r="L483" s="235"/>
      <c r="M483" s="235"/>
      <c r="N483" s="235"/>
      <c r="O483" s="235"/>
      <c r="P483" s="236">
        <f t="shared" ref="P483:Y483" si="1554">P14+P16+P31+P34+P41+P48+P53+P55+P59+P70+P78+P83+P103+P113+P117+P137+P150+P158+P162+P242+P253+P263+P268+P275+P280+P293+P295+P310+P316+P330+P346+P366+P386+P395+P401+P454+P411+P481</f>
        <v>18506</v>
      </c>
      <c r="Q483" s="237">
        <f t="shared" si="1554"/>
        <v>1126684725.7590628</v>
      </c>
      <c r="R483" s="238">
        <f t="shared" si="1554"/>
        <v>14954</v>
      </c>
      <c r="S483" s="237">
        <f t="shared" si="1554"/>
        <v>1123525286.2543809</v>
      </c>
      <c r="T483" s="238">
        <f t="shared" si="1554"/>
        <v>10009</v>
      </c>
      <c r="U483" s="237">
        <f t="shared" si="1554"/>
        <v>516131256.05231899</v>
      </c>
      <c r="V483" s="236">
        <f t="shared" si="1554"/>
        <v>9528</v>
      </c>
      <c r="W483" s="237">
        <f t="shared" si="1554"/>
        <v>748913873.74885225</v>
      </c>
      <c r="X483" s="236">
        <f t="shared" si="1554"/>
        <v>7140</v>
      </c>
      <c r="Y483" s="237">
        <f t="shared" si="1554"/>
        <v>897020808.89712417</v>
      </c>
      <c r="Z483" s="236"/>
      <c r="AA483" s="236"/>
      <c r="AB483" s="236">
        <f t="shared" ref="AB483:BG483" si="1555">AB14+AB16+AB31+AB34+AB41+AB48+AB53+AB55+AB59+AB70+AB78+AB83+AB103+AB113+AB117+AB137+AB150+AB158+AB162+AB242+AB253+AB263+AB268+AB275+AB280+AB293+AB295+AB310+AB316+AB330+AB346+AB366+AB386+AB395+AB401+AB454+AB411+AB481</f>
        <v>1317</v>
      </c>
      <c r="AC483" s="237">
        <f t="shared" si="1555"/>
        <v>107772613.9008424</v>
      </c>
      <c r="AD483" s="236">
        <f t="shared" si="1555"/>
        <v>200</v>
      </c>
      <c r="AE483" s="237">
        <f t="shared" si="1555"/>
        <v>7113471.6924160002</v>
      </c>
      <c r="AF483" s="236">
        <f t="shared" si="1555"/>
        <v>4373</v>
      </c>
      <c r="AG483" s="237">
        <f t="shared" si="1555"/>
        <v>228812827.31782001</v>
      </c>
      <c r="AH483" s="236">
        <f t="shared" si="1555"/>
        <v>0</v>
      </c>
      <c r="AI483" s="236">
        <f t="shared" si="1555"/>
        <v>0</v>
      </c>
      <c r="AJ483" s="236">
        <f t="shared" si="1555"/>
        <v>4946</v>
      </c>
      <c r="AK483" s="237">
        <f t="shared" si="1555"/>
        <v>154754711.0442906</v>
      </c>
      <c r="AL483" s="236">
        <f t="shared" si="1555"/>
        <v>15876</v>
      </c>
      <c r="AM483" s="237">
        <f t="shared" si="1555"/>
        <v>787703115.8996768</v>
      </c>
      <c r="AN483" s="236">
        <f t="shared" si="1555"/>
        <v>9754</v>
      </c>
      <c r="AO483" s="237">
        <f t="shared" si="1555"/>
        <v>379869061.48835927</v>
      </c>
      <c r="AP483" s="236">
        <f t="shared" si="1555"/>
        <v>15380</v>
      </c>
      <c r="AQ483" s="237">
        <f t="shared" si="1555"/>
        <v>1108149812.2638822</v>
      </c>
      <c r="AR483" s="236">
        <f t="shared" si="1555"/>
        <v>2964</v>
      </c>
      <c r="AS483" s="237">
        <f t="shared" si="1555"/>
        <v>355483115.03330481</v>
      </c>
      <c r="AT483" s="236">
        <f t="shared" si="1555"/>
        <v>1334</v>
      </c>
      <c r="AU483" s="237">
        <f t="shared" si="1555"/>
        <v>57461345.488139197</v>
      </c>
      <c r="AV483" s="236">
        <f t="shared" si="1555"/>
        <v>0</v>
      </c>
      <c r="AW483" s="236">
        <f t="shared" si="1555"/>
        <v>0</v>
      </c>
      <c r="AX483" s="236">
        <f t="shared" si="1555"/>
        <v>0</v>
      </c>
      <c r="AY483" s="236">
        <f t="shared" si="1555"/>
        <v>0</v>
      </c>
      <c r="AZ483" s="236">
        <f t="shared" si="1555"/>
        <v>2800</v>
      </c>
      <c r="BA483" s="237">
        <f t="shared" si="1555"/>
        <v>131695239.31200001</v>
      </c>
      <c r="BB483" s="236">
        <f t="shared" si="1555"/>
        <v>3369</v>
      </c>
      <c r="BC483" s="237">
        <f t="shared" si="1555"/>
        <v>146053533.1717</v>
      </c>
      <c r="BD483" s="236">
        <f t="shared" si="1555"/>
        <v>1730</v>
      </c>
      <c r="BE483" s="237">
        <f t="shared" si="1555"/>
        <v>76205578.63939999</v>
      </c>
      <c r="BF483" s="236">
        <f t="shared" si="1555"/>
        <v>2140</v>
      </c>
      <c r="BG483" s="237">
        <f t="shared" si="1555"/>
        <v>93900444.929199979</v>
      </c>
      <c r="BH483" s="236">
        <f t="shared" ref="BH483:CM483" si="1556">BH14+BH16+BH31+BH34+BH41+BH48+BH53+BH55+BH59+BH70+BH78+BH83+BH103+BH113+BH117+BH137+BH150+BH158+BH162+BH242+BH253+BH263+BH268+BH275+BH280+BH293+BH295+BH310+BH316+BH330+BH346+BH366+BH386+BH395+BH401+BH454+BH411+BH481</f>
        <v>2200</v>
      </c>
      <c r="BI483" s="237">
        <f t="shared" si="1556"/>
        <v>84937079.724871725</v>
      </c>
      <c r="BJ483" s="236">
        <f t="shared" si="1556"/>
        <v>11575</v>
      </c>
      <c r="BK483" s="237">
        <f t="shared" si="1556"/>
        <v>642996013.39838767</v>
      </c>
      <c r="BL483" s="236">
        <f t="shared" si="1556"/>
        <v>2977</v>
      </c>
      <c r="BM483" s="237">
        <f t="shared" si="1556"/>
        <v>163627745.51385596</v>
      </c>
      <c r="BN483" s="236">
        <f t="shared" si="1556"/>
        <v>7845</v>
      </c>
      <c r="BO483" s="237">
        <f t="shared" si="1556"/>
        <v>294238297.50672007</v>
      </c>
      <c r="BP483" s="236">
        <f t="shared" si="1556"/>
        <v>3100</v>
      </c>
      <c r="BQ483" s="237">
        <f t="shared" si="1556"/>
        <v>136176552.64796865</v>
      </c>
      <c r="BR483" s="236">
        <f t="shared" si="1556"/>
        <v>2627</v>
      </c>
      <c r="BS483" s="237">
        <f t="shared" si="1556"/>
        <v>85351615.927761123</v>
      </c>
      <c r="BT483" s="236">
        <f t="shared" si="1556"/>
        <v>3825</v>
      </c>
      <c r="BU483" s="237">
        <f t="shared" si="1556"/>
        <v>192797611.20195505</v>
      </c>
      <c r="BV483" s="236">
        <f t="shared" si="1556"/>
        <v>5481</v>
      </c>
      <c r="BW483" s="237">
        <f t="shared" si="1556"/>
        <v>251878770.10317397</v>
      </c>
      <c r="BX483" s="236">
        <f t="shared" si="1556"/>
        <v>1793</v>
      </c>
      <c r="BY483" s="237">
        <f t="shared" si="1556"/>
        <v>67944921.936478794</v>
      </c>
      <c r="BZ483" s="236">
        <f t="shared" si="1556"/>
        <v>1760</v>
      </c>
      <c r="CA483" s="237">
        <f t="shared" si="1556"/>
        <v>64265711.289835192</v>
      </c>
      <c r="CB483" s="236">
        <f t="shared" si="1556"/>
        <v>584</v>
      </c>
      <c r="CC483" s="237">
        <f t="shared" si="1556"/>
        <v>23779906.788399998</v>
      </c>
      <c r="CD483" s="236">
        <f t="shared" si="1556"/>
        <v>4184</v>
      </c>
      <c r="CE483" s="237">
        <f t="shared" si="1556"/>
        <v>163834749.45499706</v>
      </c>
      <c r="CF483" s="236">
        <f t="shared" si="1556"/>
        <v>0</v>
      </c>
      <c r="CG483" s="236">
        <f t="shared" si="1556"/>
        <v>0</v>
      </c>
      <c r="CH483" s="236">
        <f t="shared" si="1556"/>
        <v>868</v>
      </c>
      <c r="CI483" s="237">
        <f t="shared" si="1556"/>
        <v>22570540.846000001</v>
      </c>
      <c r="CJ483" s="236">
        <f t="shared" si="1556"/>
        <v>2538</v>
      </c>
      <c r="CK483" s="237">
        <f t="shared" si="1556"/>
        <v>69610364.685222641</v>
      </c>
      <c r="CL483" s="236">
        <f t="shared" si="1556"/>
        <v>2615</v>
      </c>
      <c r="CM483" s="237">
        <f t="shared" si="1556"/>
        <v>76575873.238462791</v>
      </c>
      <c r="CN483" s="236">
        <f t="shared" ref="CN483:DO483" si="1557">CN14+CN16+CN31+CN34+CN41+CN48+CN53+CN55+CN59+CN70+CN78+CN83+CN103+CN113+CN117+CN137+CN150+CN158+CN162+CN242+CN253+CN263+CN268+CN275+CN280+CN293+CN295+CN310+CN316+CN330+CN346+CN366+CN386+CN395+CN401+CN454+CN411+CN481</f>
        <v>5955</v>
      </c>
      <c r="CO483" s="237">
        <f t="shared" si="1557"/>
        <v>232714871.68974081</v>
      </c>
      <c r="CP483" s="236">
        <f t="shared" si="1557"/>
        <v>3710</v>
      </c>
      <c r="CQ483" s="237">
        <f t="shared" si="1557"/>
        <v>116483086.9967968</v>
      </c>
      <c r="CR483" s="236">
        <f t="shared" si="1557"/>
        <v>8812</v>
      </c>
      <c r="CS483" s="237">
        <f t="shared" si="1557"/>
        <v>364797478.60822552</v>
      </c>
      <c r="CT483" s="236">
        <f t="shared" si="1557"/>
        <v>3144</v>
      </c>
      <c r="CU483" s="237">
        <f t="shared" si="1557"/>
        <v>128634740.72399995</v>
      </c>
      <c r="CV483" s="236">
        <f t="shared" si="1557"/>
        <v>1923</v>
      </c>
      <c r="CW483" s="237">
        <f t="shared" si="1557"/>
        <v>79663060.942677766</v>
      </c>
      <c r="CX483" s="236">
        <f t="shared" si="1557"/>
        <v>5260</v>
      </c>
      <c r="CY483" s="238">
        <f t="shared" si="1557"/>
        <v>187170919.60565156</v>
      </c>
      <c r="CZ483" s="236">
        <f t="shared" si="1557"/>
        <v>0</v>
      </c>
      <c r="DA483" s="236">
        <f t="shared" si="1557"/>
        <v>0</v>
      </c>
      <c r="DB483" s="236">
        <f t="shared" si="1557"/>
        <v>418</v>
      </c>
      <c r="DC483" s="237">
        <f t="shared" si="1557"/>
        <v>21788655.806399997</v>
      </c>
      <c r="DD483" s="236">
        <f t="shared" si="1557"/>
        <v>277</v>
      </c>
      <c r="DE483" s="237">
        <f t="shared" si="1557"/>
        <v>7878883.1150829997</v>
      </c>
      <c r="DF483" s="236">
        <f t="shared" si="1557"/>
        <v>2939</v>
      </c>
      <c r="DG483" s="237">
        <f t="shared" si="1557"/>
        <v>110348422.50437589</v>
      </c>
      <c r="DH483" s="236">
        <f t="shared" si="1557"/>
        <v>881</v>
      </c>
      <c r="DI483" s="237">
        <f t="shared" si="1557"/>
        <v>40184653.242624596</v>
      </c>
      <c r="DJ483" s="236">
        <f t="shared" si="1557"/>
        <v>1350</v>
      </c>
      <c r="DK483" s="237">
        <f t="shared" si="1557"/>
        <v>74034883.942842484</v>
      </c>
      <c r="DL483" s="236">
        <f t="shared" si="1557"/>
        <v>5</v>
      </c>
      <c r="DM483" s="236">
        <f t="shared" si="1557"/>
        <v>358330.6496</v>
      </c>
      <c r="DN483" s="237">
        <f t="shared" si="1557"/>
        <v>214966</v>
      </c>
      <c r="DO483" s="237">
        <f t="shared" si="1557"/>
        <v>11751894562.984877</v>
      </c>
    </row>
  </sheetData>
  <autoFilter ref="A14:DO483"/>
  <mergeCells count="196">
    <mergeCell ref="DL7:DM7"/>
    <mergeCell ref="DL8:DM8"/>
    <mergeCell ref="DH9:DI9"/>
    <mergeCell ref="DJ9:DK9"/>
    <mergeCell ref="DL9:DM9"/>
    <mergeCell ref="DN9:DO9"/>
    <mergeCell ref="CV9:CW9"/>
    <mergeCell ref="CX9:CY9"/>
    <mergeCell ref="CZ9:DA9"/>
    <mergeCell ref="DB9:DC9"/>
    <mergeCell ref="DD9:DE9"/>
    <mergeCell ref="DF9:DG9"/>
    <mergeCell ref="DD8:DE8"/>
    <mergeCell ref="DF8:DG8"/>
    <mergeCell ref="DH8:DI8"/>
    <mergeCell ref="DJ8:DK8"/>
    <mergeCell ref="CV8:CW8"/>
    <mergeCell ref="CZ8:DA8"/>
    <mergeCell ref="DB8:DC8"/>
    <mergeCell ref="DD7:DE7"/>
    <mergeCell ref="DF7:DG7"/>
    <mergeCell ref="DH7:DI7"/>
    <mergeCell ref="DJ7:DK7"/>
    <mergeCell ref="CX7:CY7"/>
    <mergeCell ref="CJ9:CK9"/>
    <mergeCell ref="CL9:CM9"/>
    <mergeCell ref="CN9:CO9"/>
    <mergeCell ref="CP9:CQ9"/>
    <mergeCell ref="CR9:CS9"/>
    <mergeCell ref="CT9:CU9"/>
    <mergeCell ref="BX9:BY9"/>
    <mergeCell ref="BZ9:CA9"/>
    <mergeCell ref="CB9:CC9"/>
    <mergeCell ref="CD9:CE9"/>
    <mergeCell ref="CF9:CG9"/>
    <mergeCell ref="CH9:CI9"/>
    <mergeCell ref="BX8:BY8"/>
    <mergeCell ref="BZ8:CA8"/>
    <mergeCell ref="CB8:CC8"/>
    <mergeCell ref="AN9:AO9"/>
    <mergeCell ref="AP9:AQ9"/>
    <mergeCell ref="AR9:AS9"/>
    <mergeCell ref="AT9:AU9"/>
    <mergeCell ref="AV9:AW9"/>
    <mergeCell ref="AX9:AY9"/>
    <mergeCell ref="BL9:BM9"/>
    <mergeCell ref="BN9:BO9"/>
    <mergeCell ref="BP9:BQ9"/>
    <mergeCell ref="BR9:BS9"/>
    <mergeCell ref="BT9:BU9"/>
    <mergeCell ref="BV9:BW9"/>
    <mergeCell ref="AZ9:BA9"/>
    <mergeCell ref="BB9:BC9"/>
    <mergeCell ref="BD9:BE9"/>
    <mergeCell ref="BF9:BG9"/>
    <mergeCell ref="BH9:BI9"/>
    <mergeCell ref="BJ9:BK9"/>
    <mergeCell ref="CP8:CQ8"/>
    <mergeCell ref="CR8:CS8"/>
    <mergeCell ref="CT8:CU8"/>
    <mergeCell ref="CD8:CE8"/>
    <mergeCell ref="CF8:CG8"/>
    <mergeCell ref="CH8:CI8"/>
    <mergeCell ref="CJ8:CK8"/>
    <mergeCell ref="CL8:CM8"/>
    <mergeCell ref="CN8:CO8"/>
    <mergeCell ref="AJ7:AK7"/>
    <mergeCell ref="AL7:AM7"/>
    <mergeCell ref="AN7:AO7"/>
    <mergeCell ref="P9:Q9"/>
    <mergeCell ref="R9:S9"/>
    <mergeCell ref="T9:U9"/>
    <mergeCell ref="V9:W9"/>
    <mergeCell ref="X9:Y9"/>
    <mergeCell ref="Z9:AA9"/>
    <mergeCell ref="T8:U8"/>
    <mergeCell ref="V8:W8"/>
    <mergeCell ref="X8:Y8"/>
    <mergeCell ref="AB9:AC9"/>
    <mergeCell ref="AD9:AE9"/>
    <mergeCell ref="AF9:AG9"/>
    <mergeCell ref="AH9:AI9"/>
    <mergeCell ref="AJ9:AK9"/>
    <mergeCell ref="AL9:AM9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CZ7:DA7"/>
    <mergeCell ref="DB7:DC7"/>
    <mergeCell ref="CF7:CG7"/>
    <mergeCell ref="CH7:CI7"/>
    <mergeCell ref="CJ7:CK7"/>
    <mergeCell ref="CL7:CM7"/>
    <mergeCell ref="CN7:CO7"/>
    <mergeCell ref="CP7:CQ7"/>
    <mergeCell ref="BT7:BU7"/>
    <mergeCell ref="BV7:BW7"/>
    <mergeCell ref="BX7:BY7"/>
    <mergeCell ref="BZ7:CA7"/>
    <mergeCell ref="CB7:CC7"/>
    <mergeCell ref="CD7:CE7"/>
    <mergeCell ref="CR7:CS7"/>
    <mergeCell ref="CT7:CU7"/>
    <mergeCell ref="CV7:CW7"/>
    <mergeCell ref="AP7:AQ7"/>
    <mergeCell ref="AR7:AS7"/>
    <mergeCell ref="AT7:AU7"/>
    <mergeCell ref="DL6:DM6"/>
    <mergeCell ref="DN6:DO6"/>
    <mergeCell ref="L7:O7"/>
    <mergeCell ref="P7:Q7"/>
    <mergeCell ref="R7:S7"/>
    <mergeCell ref="T7:U7"/>
    <mergeCell ref="V7:W7"/>
    <mergeCell ref="X7:Y7"/>
    <mergeCell ref="AB7:AC7"/>
    <mergeCell ref="AF7:AG7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I6:I10"/>
    <mergeCell ref="J6:J10"/>
    <mergeCell ref="K6:K10"/>
    <mergeCell ref="L6:O6"/>
    <mergeCell ref="P6:Q6"/>
    <mergeCell ref="R6:S6"/>
    <mergeCell ref="Q1:S1"/>
    <mergeCell ref="Q2:S2"/>
    <mergeCell ref="A6:A10"/>
    <mergeCell ref="B6:B10"/>
    <mergeCell ref="C6:C10"/>
    <mergeCell ref="D6:D10"/>
    <mergeCell ref="E6:E10"/>
    <mergeCell ref="F6:F10"/>
    <mergeCell ref="G6:G10"/>
    <mergeCell ref="H6:H10"/>
    <mergeCell ref="L8:L10"/>
    <mergeCell ref="M8:M10"/>
    <mergeCell ref="N8:N10"/>
    <mergeCell ref="O8:O10"/>
    <mergeCell ref="P8:Q8"/>
    <mergeCell ref="R8:S8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2023-02-03T06:28:59Z</dcterms:created>
  <dcterms:modified xsi:type="dcterms:W3CDTF">2023-02-06T02:36:19Z</dcterms:modified>
</cp:coreProperties>
</file>